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5" activeTab="1"/>
  </bookViews>
  <sheets>
    <sheet name="marche haïti" sheetId="1" r:id="rId1"/>
    <sheet name="piecesjaunes" sheetId="2" r:id="rId2"/>
    <sheet name="trimestre" sheetId="3" r:id="rId3"/>
    <sheet name="annee" sheetId="4" r:id="rId4"/>
    <sheet name="facturation" sheetId="5" r:id="rId5"/>
    <sheet name="Bilan" sheetId="6" r:id="rId6"/>
  </sheets>
  <definedNames>
    <definedName name="_xlnm.Print_Area" localSheetId="5">'Bilan'!$A$1:$H$29</definedName>
    <definedName name="_xlfnodf.FORMULA" hidden="1">#NAME?</definedName>
    <definedName name="_xlfnodf.ISFORMULA" hidden="1">#NAME?</definedName>
  </definedNames>
  <calcPr fullCalcOnLoad="1"/>
</workbook>
</file>

<file path=xl/sharedStrings.xml><?xml version="1.0" encoding="utf-8"?>
<sst xmlns="http://schemas.openxmlformats.org/spreadsheetml/2006/main" count="143" uniqueCount="123">
  <si>
    <t>Nom :</t>
  </si>
  <si>
    <t>Prénom :</t>
  </si>
  <si>
    <t>Avertissement : ne pas utiliser les parenthèses lorsqu'elles sont facultatives...</t>
  </si>
  <si>
    <t>Haïti est un des pays parmi les plus pauvres de l'hémisphère nord.</t>
  </si>
  <si>
    <t>C'est une ancienne colonie Française.</t>
  </si>
  <si>
    <t>Des élèves de votre collège se mobilisent pour soutenir un projet d'école en Haïti.</t>
  </si>
  <si>
    <t>Ils organisent une marche parrainée.</t>
  </si>
  <si>
    <t>Chaque jeune est parrainé par plusieurs donateurs.</t>
  </si>
  <si>
    <t>Chaque donateur s'engage à verser une somme pour chaque kilomètre parcouru.</t>
  </si>
  <si>
    <t>Marcheur</t>
  </si>
  <si>
    <t>distance parcourue en km</t>
  </si>
  <si>
    <t>somme par km</t>
  </si>
  <si>
    <t>somme collectée par marcheur</t>
  </si>
  <si>
    <t>Arthur</t>
  </si>
  <si>
    <t>Morgane</t>
  </si>
  <si>
    <t>Viviane</t>
  </si>
  <si>
    <t>Corentin</t>
  </si>
  <si>
    <t>Guenièvre</t>
  </si>
  <si>
    <t>Gauvain</t>
  </si>
  <si>
    <t>Lancelot</t>
  </si>
  <si>
    <t>Anna</t>
  </si>
  <si>
    <t>Merlin</t>
  </si>
  <si>
    <t>Somme totale collectée</t>
  </si>
  <si>
    <t>Opération Pièces Jaunes</t>
  </si>
  <si>
    <t>Les centimes des donateurs sont collectés afin d'améliorer les conditions d'hospitalisation.</t>
  </si>
  <si>
    <t>Un groupe d'amis participe à l'opération.</t>
  </si>
  <si>
    <t>Compléter ce tableau pour faire apparaître :</t>
  </si>
  <si>
    <t>la somme collectée par chaque jeune</t>
  </si>
  <si>
    <t>le nombre de pièces de chaque catégorie</t>
  </si>
  <si>
    <t>La somme totale</t>
  </si>
  <si>
    <t>Élèves</t>
  </si>
  <si>
    <t>Pièces de 1ct</t>
  </si>
  <si>
    <t>Pièces de 2 cts</t>
  </si>
  <si>
    <t>Pièces de 5 cts</t>
  </si>
  <si>
    <t>Pièces de 10 cts</t>
  </si>
  <si>
    <t>Somme collectée par élève en centimes</t>
  </si>
  <si>
    <t>Somme collectée exprimée en €</t>
  </si>
  <si>
    <t>Sinbad</t>
  </si>
  <si>
    <t>Shéhérazade</t>
  </si>
  <si>
    <t>Aladdin</t>
  </si>
  <si>
    <t>Ali Baba</t>
  </si>
  <si>
    <t>Yasmine</t>
  </si>
  <si>
    <t>Boabdil</t>
  </si>
  <si>
    <t>,</t>
  </si>
  <si>
    <t>TOTAL</t>
  </si>
  <si>
    <t>La fin du trimestre approche...</t>
  </si>
  <si>
    <t>Gwendal, élève de cinquième est soucieux de faire le point sur ses résultats.</t>
  </si>
  <si>
    <t>Il  désire calculer sa moyenne dans chaque matière, faire apparaître ses notes les plus hautes et les plus basses.</t>
  </si>
  <si>
    <t>Il dispose des fonctions suivantes :</t>
  </si>
  <si>
    <t>Pour calculer une moyenne</t>
  </si>
  <si>
    <t xml:space="preserve"> =Moyenne(liste des cellules)</t>
  </si>
  <si>
    <t>Pour rechercher la valeur la plus élevée dans une liste</t>
  </si>
  <si>
    <t xml:space="preserve"> =Max(liste des cellules)</t>
  </si>
  <si>
    <t>Pour rechercher la valeur la plus basse dans une liste</t>
  </si>
  <si>
    <t xml:space="preserve"> =Min(liste des cellules)</t>
  </si>
  <si>
    <t>Note la + haute</t>
  </si>
  <si>
    <t>Note la + basse</t>
  </si>
  <si>
    <t>Matières</t>
  </si>
  <si>
    <t>Note 1</t>
  </si>
  <si>
    <t>Note 2</t>
  </si>
  <si>
    <t>Note 3</t>
  </si>
  <si>
    <t>Note 4</t>
  </si>
  <si>
    <t>Note 5</t>
  </si>
  <si>
    <t>Note 6</t>
  </si>
  <si>
    <t>Note 7</t>
  </si>
  <si>
    <t>Moyenne</t>
  </si>
  <si>
    <t>Arts plastiques</t>
  </si>
  <si>
    <t>Musique</t>
  </si>
  <si>
    <t>E.P.S</t>
  </si>
  <si>
    <t>Absent</t>
  </si>
  <si>
    <t>Technologie</t>
  </si>
  <si>
    <t>Physique</t>
  </si>
  <si>
    <t>S.V.T</t>
  </si>
  <si>
    <t>Anglais</t>
  </si>
  <si>
    <t>Breton</t>
  </si>
  <si>
    <t>Mathématiques</t>
  </si>
  <si>
    <t>Français</t>
  </si>
  <si>
    <t>Gwendoline fait un bilan de son travail sur l'année.</t>
  </si>
  <si>
    <t>Elle veut calculer sa moyenne pour chaque trimestre.</t>
  </si>
  <si>
    <t>Elle désire connaître aussi sa moyenne par matière sur l'année.</t>
  </si>
  <si>
    <t>Enfin, elle veut faire apparaître ses moyennes les + élevées et les +  basses.</t>
  </si>
  <si>
    <t xml:space="preserve">Voir la feuille trimestre pour  les fonctions proposées.   </t>
  </si>
  <si>
    <t>Moyenne année</t>
  </si>
  <si>
    <t>Trimestre 1</t>
  </si>
  <si>
    <t>Trimestre 2</t>
  </si>
  <si>
    <t>Trimestre 3</t>
  </si>
  <si>
    <t>moyenne/trimestrielle</t>
  </si>
  <si>
    <t>Moyenne + haute</t>
  </si>
  <si>
    <t>Moyenne + basse</t>
  </si>
  <si>
    <t>La TVA est un impôt indirect qui est facturé sur  les biens matériels ou les services.</t>
  </si>
  <si>
    <t>La TVA vient s'ajouter au prix de vente hors taxe (Prix HT)</t>
  </si>
  <si>
    <t>Cette taxe est payée par les clients lors de l'achat du produit.</t>
  </si>
  <si>
    <t>Cet impôt est reversé à l'État par l'intermédiaire des entreprises.</t>
  </si>
  <si>
    <t>Le montant de la taxe est proportionnel au prix de vente,  en France le taux normal est de 19,6%</t>
  </si>
  <si>
    <t>Pour calculer le montant de la TVA, on pose :</t>
  </si>
  <si>
    <t>TVA = Prix HT x 19,6%</t>
  </si>
  <si>
    <t>A retenir :</t>
  </si>
  <si>
    <t>Prix HT : prix hors taxe</t>
  </si>
  <si>
    <t>TVA : taxe sur la valeur ajoutée</t>
  </si>
  <si>
    <t>Prix TTC : prix toutes taxes comprises</t>
  </si>
  <si>
    <t>Le prix TTC payé par un client pour un bien matériel ou un service correspond à :</t>
  </si>
  <si>
    <t>Prix TTC = Prix HT + TVA</t>
  </si>
  <si>
    <t xml:space="preserve"> Calculer le montant de la TVA (cellule E26)  puis le prix TTC (cellule F26) de la fabrication réalisée en technologie, compléter le tableau.</t>
  </si>
  <si>
    <t>Désignation</t>
  </si>
  <si>
    <t>Prix Unitaire HT</t>
  </si>
  <si>
    <t>TVA à 19,6 %</t>
  </si>
  <si>
    <t>Prix TTC</t>
  </si>
  <si>
    <t>Kit de fabrication</t>
  </si>
  <si>
    <t>Pour le collège, le professeur a commandé  92 kits.</t>
  </si>
  <si>
    <t>Calculer le Montant hors taxe (cellule D36),  Montant HT = Quantité x Prix unitaire HT</t>
  </si>
  <si>
    <t>Calculer le montant de la  TVA (cellule E36),</t>
  </si>
  <si>
    <r>
      <t xml:space="preserve">Calculer le Montant TTC (cellule F36), </t>
    </r>
    <r>
      <rPr>
        <sz val="12"/>
        <color indexed="10"/>
        <rFont val="Comic Sans MS"/>
        <family val="4"/>
      </rPr>
      <t>Montant TTC = Montant HT + TVA</t>
    </r>
  </si>
  <si>
    <t>Quantité</t>
  </si>
  <si>
    <t>Montant HT</t>
  </si>
  <si>
    <t>Montant TTC</t>
  </si>
  <si>
    <t>Bilan des activités :</t>
  </si>
  <si>
    <t>Marche Haïti</t>
  </si>
  <si>
    <t>Pièces jaunes</t>
  </si>
  <si>
    <t>Trimestre</t>
  </si>
  <si>
    <t>Année</t>
  </si>
  <si>
    <t>Facturation</t>
  </si>
  <si>
    <t>Bilan :</t>
  </si>
  <si>
    <t>bonnes réponses  sur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</si>
</sst>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.0"/>
  </numFmts>
  <fonts count="16">
    <font>
      <sz val="10"/>
      <name val="Arial"/>
      <family val="2"/>
    </font>
    <font>
      <i/>
      <sz val="10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sz val="12"/>
      <name val="Comic Sans MS"/>
      <family val="4"/>
    </font>
    <font>
      <sz val="12"/>
      <color indexed="9"/>
      <name val="Comic Sans MS"/>
      <family val="4"/>
    </font>
    <font>
      <sz val="12"/>
      <color indexed="10"/>
      <name val="Comic Sans MS"/>
      <family val="4"/>
    </font>
    <font>
      <sz val="12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4"/>
      <name val="Comic Sans MS"/>
      <family val="4"/>
    </font>
    <font>
      <sz val="14"/>
      <name val="Arial"/>
      <family val="2"/>
    </font>
    <font>
      <sz val="7"/>
      <name val="Comic Sans MS"/>
      <family val="4"/>
    </font>
    <font>
      <sz val="10"/>
      <color indexed="8"/>
      <name val="Arial"/>
      <family val="2"/>
    </font>
    <font>
      <sz val="9"/>
      <name val="Comic Sans MS"/>
      <family val="4"/>
    </font>
    <font>
      <i/>
      <sz val="14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horizontal="center"/>
    </xf>
    <xf numFmtId="164" fontId="1" fillId="3" borderId="0" applyNumberFormat="0" applyBorder="0" applyProtection="0">
      <alignment horizontal="center"/>
    </xf>
    <xf numFmtId="164" fontId="2" fillId="2" borderId="0" applyNumberFormat="0" applyBorder="0" applyProtection="0">
      <alignment horizontal="center"/>
    </xf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Protection="0">
      <alignment horizontal="center"/>
    </xf>
    <xf numFmtId="164" fontId="0" fillId="7" borderId="0" applyNumberFormat="0" applyFont="0" applyBorder="0" applyAlignment="0" applyProtection="0"/>
  </cellStyleXfs>
  <cellXfs count="55">
    <xf numFmtId="164" fontId="0" fillId="0" borderId="0" xfId="0" applyAlignment="1">
      <alignment/>
    </xf>
    <xf numFmtId="164" fontId="4" fillId="0" borderId="0" xfId="0" applyFont="1" applyAlignment="1" applyProtection="1">
      <alignment/>
      <protection hidden="1"/>
    </xf>
    <xf numFmtId="164" fontId="3" fillId="8" borderId="1" xfId="0" applyFont="1" applyFill="1" applyBorder="1" applyAlignment="1" applyProtection="1">
      <alignment/>
      <protection locked="0"/>
    </xf>
    <xf numFmtId="164" fontId="4" fillId="8" borderId="1" xfId="0" applyFont="1" applyFill="1" applyBorder="1" applyAlignment="1" applyProtection="1">
      <alignment/>
      <protection locked="0"/>
    </xf>
    <xf numFmtId="165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3" fillId="7" borderId="0" xfId="0" applyFont="1" applyFill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4" fillId="0" borderId="1" xfId="0" applyFont="1" applyBorder="1" applyAlignment="1" applyProtection="1">
      <alignment wrapText="1"/>
      <protection hidden="1"/>
    </xf>
    <xf numFmtId="164" fontId="4" fillId="0" borderId="0" xfId="0" applyFont="1" applyAlignment="1" applyProtection="1">
      <alignment wrapText="1"/>
      <protection hidden="1"/>
    </xf>
    <xf numFmtId="164" fontId="4" fillId="0" borderId="1" xfId="0" applyFont="1" applyBorder="1" applyAlignment="1" applyProtection="1">
      <alignment/>
      <protection hidden="1"/>
    </xf>
    <xf numFmtId="165" fontId="4" fillId="0" borderId="1" xfId="0" applyNumberFormat="1" applyFont="1" applyBorder="1" applyAlignment="1" applyProtection="1">
      <alignment/>
      <protection hidden="1"/>
    </xf>
    <xf numFmtId="165" fontId="4" fillId="8" borderId="1" xfId="0" applyNumberFormat="1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1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 horizontal="left" vertical="center" wrapText="1"/>
      <protection hidden="1"/>
    </xf>
    <xf numFmtId="164" fontId="4" fillId="0" borderId="0" xfId="0" applyNumberFormat="1" applyFont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6" fontId="5" fillId="0" borderId="0" xfId="0" applyNumberFormat="1" applyFont="1" applyAlignment="1" applyProtection="1">
      <alignment/>
      <protection hidden="1"/>
    </xf>
    <xf numFmtId="164" fontId="0" fillId="7" borderId="0" xfId="26" applyAlignment="1" applyProtection="1">
      <alignment/>
      <protection hidden="1"/>
    </xf>
    <xf numFmtId="166" fontId="4" fillId="8" borderId="1" xfId="0" applyNumberFormat="1" applyFont="1" applyFill="1" applyBorder="1" applyAlignment="1" applyProtection="1">
      <alignment/>
      <protection locked="0"/>
    </xf>
    <xf numFmtId="164" fontId="8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5" fontId="9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10" fillId="0" borderId="2" xfId="0" applyFont="1" applyBorder="1" applyAlignment="1" applyProtection="1">
      <alignment/>
      <protection hidden="1"/>
    </xf>
    <xf numFmtId="164" fontId="10" fillId="0" borderId="3" xfId="0" applyFont="1" applyBorder="1" applyAlignment="1" applyProtection="1">
      <alignment/>
      <protection hidden="1"/>
    </xf>
    <xf numFmtId="164" fontId="10" fillId="0" borderId="1" xfId="0" applyFont="1" applyBorder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/>
      <protection hidden="1"/>
    </xf>
    <xf numFmtId="165" fontId="10" fillId="0" borderId="1" xfId="0" applyNumberFormat="1" applyFont="1" applyBorder="1" applyAlignment="1" applyProtection="1">
      <alignment horizontal="center"/>
      <protection hidden="1"/>
    </xf>
    <xf numFmtId="165" fontId="10" fillId="8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 applyProtection="1">
      <alignment horizontal="center"/>
      <protection hidden="1"/>
    </xf>
    <xf numFmtId="164" fontId="4" fillId="9" borderId="0" xfId="0" applyFont="1" applyFill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4" fillId="10" borderId="1" xfId="0" applyFont="1" applyFill="1" applyBorder="1" applyAlignment="1" applyProtection="1">
      <alignment/>
      <protection hidden="1"/>
    </xf>
    <xf numFmtId="164" fontId="4" fillId="11" borderId="1" xfId="0" applyFont="1" applyFill="1" applyBorder="1" applyAlignment="1" applyProtection="1">
      <alignment/>
      <protection hidden="1"/>
    </xf>
    <xf numFmtId="164" fontId="4" fillId="10" borderId="1" xfId="0" applyFont="1" applyFill="1" applyBorder="1" applyAlignment="1" applyProtection="1">
      <alignment horizontal="center"/>
      <protection hidden="1"/>
    </xf>
    <xf numFmtId="164" fontId="3" fillId="6" borderId="0" xfId="25" applyAlignment="1" applyProtection="1">
      <alignment horizontal="center"/>
      <protection hidden="1"/>
    </xf>
    <xf numFmtId="164" fontId="3" fillId="0" borderId="0" xfId="25" applyFill="1" applyAlignment="1" applyProtection="1">
      <alignment horizontal="center"/>
      <protection hidden="1"/>
    </xf>
    <xf numFmtId="164" fontId="3" fillId="7" borderId="0" xfId="25" applyFill="1" applyAlignment="1" applyProtection="1">
      <alignment horizontal="center"/>
      <protection hidden="1"/>
    </xf>
    <xf numFmtId="164" fontId="4" fillId="12" borderId="0" xfId="0" applyFont="1" applyFill="1" applyBorder="1" applyAlignment="1" applyProtection="1">
      <alignment/>
      <protection hidden="1"/>
    </xf>
    <xf numFmtId="164" fontId="14" fillId="12" borderId="0" xfId="0" applyFont="1" applyFill="1" applyBorder="1" applyAlignment="1" applyProtection="1">
      <alignment/>
      <protection hidden="1"/>
    </xf>
    <xf numFmtId="164" fontId="4" fillId="12" borderId="0" xfId="0" applyFont="1" applyFill="1" applyBorder="1" applyAlignment="1" applyProtection="1">
      <alignment horizontal="left"/>
      <protection hidden="1"/>
    </xf>
    <xf numFmtId="164" fontId="0" fillId="12" borderId="0" xfId="0" applyFill="1" applyAlignment="1" applyProtection="1">
      <alignment/>
      <protection hidden="1"/>
    </xf>
    <xf numFmtId="164" fontId="15" fillId="12" borderId="0" xfId="0" applyFont="1" applyFill="1" applyBorder="1" applyAlignment="1" applyProtection="1">
      <alignment horizontal="left"/>
      <protection hidden="1"/>
    </xf>
    <xf numFmtId="164" fontId="12" fillId="12" borderId="0" xfId="0" applyFont="1" applyFill="1" applyBorder="1" applyAlignment="1" applyProtection="1">
      <alignment horizontal="center"/>
      <protection hidden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act" xfId="20"/>
    <cellStyle name="Erreur" xfId="21"/>
    <cellStyle name="Vert" xfId="22"/>
    <cellStyle name="Rouge" xfId="23"/>
    <cellStyle name="Reflechir" xfId="24"/>
    <cellStyle name="Orange" xfId="25"/>
    <cellStyle name="Sans nom1" xfId="26"/>
  </cellStyles>
  <dxfs count="3">
    <dxf>
      <font>
        <b val="0"/>
        <i val="0"/>
        <sz val="12"/>
        <color rgb="FF000000"/>
      </font>
      <fill>
        <patternFill patternType="solid">
          <fgColor rgb="FFCCCCCC"/>
          <bgColor rgb="FFFFCC99"/>
        </patternFill>
      </fill>
      <border/>
    </dxf>
    <dxf>
      <font>
        <b val="0"/>
        <i val="0"/>
        <color rgb="FF000000"/>
      </font>
      <fill>
        <patternFill patternType="solid">
          <fgColor rgb="FFFF3333"/>
          <bgColor rgb="FFFF0000"/>
        </patternFill>
      </fill>
      <border/>
    </dxf>
    <dxf>
      <font>
        <b val="0"/>
        <color rgb="FF00000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3">
      <selection activeCell="C6" sqref="C6"/>
    </sheetView>
  </sheetViews>
  <sheetFormatPr defaultColWidth="12.57421875" defaultRowHeight="12.75"/>
  <cols>
    <col min="1" max="4" width="19.28125" style="1" customWidth="1"/>
    <col min="5" max="5" width="18.421875" style="1" customWidth="1"/>
    <col min="6" max="16384" width="11.57421875" style="1" customWidth="1"/>
  </cols>
  <sheetData>
    <row r="1" spans="1:28" ht="12.75">
      <c r="A1" s="1" t="s">
        <v>0</v>
      </c>
      <c r="B1" s="2"/>
      <c r="D1" s="1" t="s">
        <v>1</v>
      </c>
      <c r="E1" s="3"/>
      <c r="AA1" s="4">
        <f>B16*C16</f>
        <v>20.3</v>
      </c>
      <c r="AB1" s="4">
        <f>C16*B16</f>
        <v>20.3</v>
      </c>
    </row>
    <row r="2" spans="1:28" ht="12.75">
      <c r="A2" s="5" t="s">
        <v>2</v>
      </c>
      <c r="B2" s="6"/>
      <c r="AA2" s="4">
        <f>B17*C17</f>
        <v>24.200000000000003</v>
      </c>
      <c r="AB2" s="4">
        <f>C17*B17</f>
        <v>24.200000000000003</v>
      </c>
    </row>
    <row r="3" spans="27:28" ht="12.75">
      <c r="AA3" s="4">
        <f>B18*C18</f>
        <v>14.250000000000002</v>
      </c>
      <c r="AB3" s="4">
        <f>C18*B18</f>
        <v>14.250000000000002</v>
      </c>
    </row>
    <row r="4" spans="1:28" ht="12.75">
      <c r="A4" s="1" t="s">
        <v>3</v>
      </c>
      <c r="AA4" s="4">
        <f>B19*C19</f>
        <v>15.3</v>
      </c>
      <c r="AB4" s="4">
        <f>C19*B19</f>
        <v>15.3</v>
      </c>
    </row>
    <row r="5" spans="1:28" ht="12.75">
      <c r="A5" s="1" t="s">
        <v>4</v>
      </c>
      <c r="AA5" s="4">
        <f>B20*C20</f>
        <v>37.8</v>
      </c>
      <c r="AB5" s="4">
        <f>C20*B20</f>
        <v>37.8</v>
      </c>
    </row>
    <row r="6" spans="27:28" ht="12.75">
      <c r="AA6" s="4">
        <f>B21*C21</f>
        <v>29.6</v>
      </c>
      <c r="AB6" s="4">
        <f>C21*B21</f>
        <v>29.6</v>
      </c>
    </row>
    <row r="7" spans="1:28" ht="12.75">
      <c r="A7" s="1" t="s">
        <v>5</v>
      </c>
      <c r="AA7" s="4">
        <f>B22*C22</f>
        <v>25</v>
      </c>
      <c r="AB7" s="4">
        <f>C22*B22</f>
        <v>25</v>
      </c>
    </row>
    <row r="8" spans="1:28" ht="12.75">
      <c r="A8" s="1" t="s">
        <v>6</v>
      </c>
      <c r="AA8" s="4">
        <f>B23*C23</f>
        <v>24.7</v>
      </c>
      <c r="AB8" s="4">
        <f>C23*B23</f>
        <v>24.7</v>
      </c>
    </row>
    <row r="9" spans="1:28" ht="12.75">
      <c r="A9" s="1" t="s">
        <v>7</v>
      </c>
      <c r="AA9" s="4">
        <f>B24*C24</f>
        <v>31.799999999999997</v>
      </c>
      <c r="AB9" s="4">
        <f>C24*B24</f>
        <v>31.799999999999997</v>
      </c>
    </row>
    <row r="10" spans="1:28" ht="12.75">
      <c r="A10" s="1" t="s">
        <v>8</v>
      </c>
      <c r="AA10" s="4"/>
      <c r="AB10" s="4"/>
    </row>
    <row r="11" spans="27:28" ht="12.75">
      <c r="AA11" s="7">
        <f>SUM(D16:D24)</f>
        <v>0</v>
      </c>
      <c r="AB11" s="4"/>
    </row>
    <row r="12" spans="27:28" ht="12.75">
      <c r="AA12" s="4"/>
      <c r="AB12" s="4"/>
    </row>
    <row r="13" spans="27:28" ht="12.75">
      <c r="AA13" s="4"/>
      <c r="AB13" s="4"/>
    </row>
    <row r="14" spans="27:28" ht="12.75">
      <c r="AA14" s="4"/>
      <c r="AB14" s="4"/>
    </row>
    <row r="15" spans="1:4" s="9" customFormat="1" ht="12.75">
      <c r="A15" s="8" t="s">
        <v>9</v>
      </c>
      <c r="B15" s="8" t="s">
        <v>10</v>
      </c>
      <c r="C15" s="8" t="s">
        <v>11</v>
      </c>
      <c r="D15" s="8" t="s">
        <v>12</v>
      </c>
    </row>
    <row r="16" spans="1:5" ht="12.75">
      <c r="A16" s="10" t="s">
        <v>13</v>
      </c>
      <c r="B16" s="10">
        <v>14</v>
      </c>
      <c r="C16" s="11">
        <v>1.45</v>
      </c>
      <c r="D16" s="12"/>
      <c r="E16" s="1" t="str">
        <f>IF(ISBLANK(D16),"Au boulot",IF(OR(_xlfnodf.FORMULA(D16)=_xlfnodf.FORMULA(AA1),_xlfnodf.FORMULA(D16)=_xlfnodf.FORMULA(AB1)),"Exact",IF(ISTEXT(D16),"Il faut réfléchir !","Il faut réfléchir !")))</f>
        <v>Au boulot</v>
      </c>
    </row>
    <row r="17" spans="1:5" ht="12.75">
      <c r="A17" s="10" t="s">
        <v>14</v>
      </c>
      <c r="B17" s="10">
        <v>11</v>
      </c>
      <c r="C17" s="11">
        <v>2.2</v>
      </c>
      <c r="D17" s="12"/>
      <c r="E17" s="1" t="str">
        <f>IF(ISBLANK(D17),"Au boulot",IF(OR(_xlfnodf.FORMULA(D17)=_xlfnodf.FORMULA(AA2),_xlfnodf.FORMULA(D17)=_xlfnodf.FORMULA(AB2)),"Exact",IF(ISTEXT(D17),"Il faut réfléchir !","Il faut réfléchir !")))</f>
        <v>Au boulot</v>
      </c>
    </row>
    <row r="18" spans="1:5" ht="12.75">
      <c r="A18" s="10" t="s">
        <v>15</v>
      </c>
      <c r="B18" s="10">
        <v>15</v>
      </c>
      <c r="C18" s="11">
        <v>0.95</v>
      </c>
      <c r="D18" s="12"/>
      <c r="E18" s="1" t="str">
        <f>IF(ISBLANK(D18),"Au boulot",IF(OR(_xlfnodf.FORMULA(D18)=_xlfnodf.FORMULA(AA3),_xlfnodf.FORMULA(D18)=_xlfnodf.FORMULA(AB3)),"Exact",IF(ISTEXT(D18),"Il faut réfléchir !","Il faut réfléchir !")))</f>
        <v>Au boulot</v>
      </c>
    </row>
    <row r="19" spans="1:5" ht="12.75">
      <c r="A19" s="10" t="s">
        <v>16</v>
      </c>
      <c r="B19" s="10">
        <v>9</v>
      </c>
      <c r="C19" s="11">
        <v>1.7000000000000002</v>
      </c>
      <c r="D19" s="12"/>
      <c r="E19" s="1" t="str">
        <f>IF(ISBLANK(D19),"Au boulot",IF(OR(_xlfnodf.FORMULA(D19)=_xlfnodf.FORMULA(AA4),_xlfnodf.FORMULA(D19)=_xlfnodf.FORMULA(AB4)),"Exact",IF(ISTEXT(D19),"Il faut réfléchir !","Il faut réfléchir !")))</f>
        <v>Au boulot</v>
      </c>
    </row>
    <row r="20" spans="1:5" ht="12.75">
      <c r="A20" s="10" t="s">
        <v>17</v>
      </c>
      <c r="B20" s="10">
        <v>12</v>
      </c>
      <c r="C20" s="11">
        <v>3.15</v>
      </c>
      <c r="D20" s="12"/>
      <c r="E20" s="1" t="str">
        <f>IF(ISBLANK(D20),"Au boulot",IF(OR(_xlfnodf.FORMULA(D20)=_xlfnodf.FORMULA(AA5),_xlfnodf.FORMULA(D20)=_xlfnodf.FORMULA(AB5)),"Exact",IF(ISTEXT(D20),"Il faut réfléchir !","Il faut réfléchir !")))</f>
        <v>Au boulot</v>
      </c>
    </row>
    <row r="21" spans="1:5" ht="12.75">
      <c r="A21" s="10" t="s">
        <v>18</v>
      </c>
      <c r="B21" s="10">
        <v>16</v>
      </c>
      <c r="C21" s="11">
        <v>1.85</v>
      </c>
      <c r="D21" s="12"/>
      <c r="E21" s="1" t="str">
        <f>IF(ISBLANK(D21),"Au boulot",IF(OR(_xlfnodf.FORMULA(D21)=_xlfnodf.FORMULA(AA6),_xlfnodf.FORMULA(D21)=_xlfnodf.FORMULA(AB6)),"Exact",IF(ISTEXT(D21),"Il faut réfléchir !","Il faut réfléchir !")))</f>
        <v>Au boulot</v>
      </c>
    </row>
    <row r="22" spans="1:5" ht="12.75">
      <c r="A22" s="10" t="s">
        <v>19</v>
      </c>
      <c r="B22" s="10">
        <v>10</v>
      </c>
      <c r="C22" s="11">
        <v>2.5</v>
      </c>
      <c r="D22" s="12"/>
      <c r="E22" s="1" t="str">
        <f>IF(ISBLANK(D22),"Au boulot",IF(OR(_xlfnodf.FORMULA(D22)=_xlfnodf.FORMULA(AA7),_xlfnodf.FORMULA(D22)=_xlfnodf.FORMULA(AB7)),"Exact",IF(ISTEXT(D22),"Il faut réfléchir !","Il faut réfléchir !")))</f>
        <v>Au boulot</v>
      </c>
    </row>
    <row r="23" spans="1:5" ht="12.75">
      <c r="A23" s="10" t="s">
        <v>20</v>
      </c>
      <c r="B23" s="10">
        <v>13</v>
      </c>
      <c r="C23" s="11">
        <v>1.9</v>
      </c>
      <c r="D23" s="12"/>
      <c r="E23" s="1" t="str">
        <f>IF(ISBLANK(D23),"Au boulot",IF(OR(_xlfnodf.FORMULA(D23)=_xlfnodf.FORMULA(AA8),_xlfnodf.FORMULA(D23)=_xlfnodf.FORMULA(AB8)),"Exact",IF(ISTEXT(D23),"Il faut réfléchir !","Il faut réfléchir !")))</f>
        <v>Au boulot</v>
      </c>
    </row>
    <row r="24" spans="1:5" ht="12.75">
      <c r="A24" s="10" t="s">
        <v>21</v>
      </c>
      <c r="B24" s="10">
        <v>12</v>
      </c>
      <c r="C24" s="11">
        <v>2.65</v>
      </c>
      <c r="D24" s="12"/>
      <c r="E24" s="1" t="str">
        <f>IF(ISBLANK(D24),"Au boulot",IF(OR(_xlfnodf.FORMULA(D24)=_xlfnodf.FORMULA(AA9),_xlfnodf.FORMULA(D24)=_xlfnodf.FORMULA(AB9)),"Exact",IF(ISTEXT(D24),"Il faut réfléchir !","Il faut réfléchir !")))</f>
        <v>Au boulot</v>
      </c>
    </row>
    <row r="26" spans="1:5" ht="12.75">
      <c r="A26" s="13" t="s">
        <v>22</v>
      </c>
      <c r="B26" s="13"/>
      <c r="C26" s="13"/>
      <c r="D26" s="12"/>
      <c r="E26" s="1" t="str">
        <f>IF(ISBLANK(D26),"Au boulot",IF(_xlfnodf.FORMULA(D26)=_xlfnodf.FORMULA(AA11),"Exact",IF(ISTEXT(D26),"Il faut réfléchir !","Il faut réfléchir !")))</f>
        <v>Au boulot</v>
      </c>
    </row>
  </sheetData>
  <sheetProtection sheet="1"/>
  <mergeCells count="1">
    <mergeCell ref="A26:C26"/>
  </mergeCells>
  <conditionalFormatting sqref="A1:IV65536">
    <cfRule type="cellIs" priority="1" dxfId="0" operator="equal" stopIfTrue="1">
      <formula>"Au boulot"</formula>
    </cfRule>
    <cfRule type="cellIs" priority="2" dxfId="1" operator="equal" stopIfTrue="1">
      <formula>"Il faut réfléchir !"</formula>
    </cfRule>
    <cfRule type="cellIs" priority="3" dxfId="2" operator="equal" stopIfTrue="1">
      <formula>"Exact"</formula>
    </cfRule>
  </conditionalFormatting>
  <printOptions/>
  <pageMargins left="0.39375" right="0.39375" top="0.8277777777777777" bottom="0.63125" header="0.5902777777777778" footer="0.39375"/>
  <pageSetup firstPageNumber="1" useFirstPageNumber="1" horizontalDpi="300" verticalDpi="300" orientation="landscape" paperSize="9"/>
  <headerFooter alignWithMargins="0">
    <oddHeader>&amp;L&amp;F&amp;C&amp;Z&amp;F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>
      <selection activeCell="F4" sqref="F4"/>
    </sheetView>
  </sheetViews>
  <sheetFormatPr defaultColWidth="12.57421875" defaultRowHeight="12.75"/>
  <cols>
    <col min="1" max="1" width="18.28125" style="1" customWidth="1"/>
    <col min="2" max="2" width="15.28125" style="1" customWidth="1"/>
    <col min="3" max="3" width="16.7109375" style="1" customWidth="1"/>
    <col min="4" max="4" width="16.8515625" style="1" customWidth="1"/>
    <col min="5" max="5" width="17.57421875" style="1" customWidth="1"/>
    <col min="6" max="6" width="17.7109375" style="1" customWidth="1"/>
    <col min="7" max="7" width="16.8515625" style="1" customWidth="1"/>
    <col min="8" max="8" width="18.421875" style="1" customWidth="1"/>
    <col min="9" max="9" width="20.421875" style="1" customWidth="1"/>
    <col min="10" max="16384" width="11.57421875" style="1" customWidth="1"/>
  </cols>
  <sheetData>
    <row r="1" spans="1:33" ht="12.75">
      <c r="A1" s="5" t="s">
        <v>2</v>
      </c>
      <c r="B1" s="14"/>
      <c r="E1" s="14"/>
      <c r="W1" s="4"/>
      <c r="X1" s="4"/>
      <c r="Y1" s="4"/>
      <c r="Z1" s="4"/>
      <c r="AA1" s="7">
        <f>B14*1+C14*2+D14*5+E14*10</f>
        <v>465</v>
      </c>
      <c r="AB1" s="4"/>
      <c r="AC1" s="7">
        <f>F14/100</f>
        <v>0</v>
      </c>
      <c r="AD1" s="7">
        <f>F14*0.01</f>
        <v>0</v>
      </c>
      <c r="AE1" s="7">
        <f>0.01*F14</f>
        <v>0</v>
      </c>
      <c r="AF1" s="4"/>
      <c r="AG1" s="15"/>
    </row>
    <row r="2" spans="23:33" ht="12.75">
      <c r="W2" s="4"/>
      <c r="X2" s="4"/>
      <c r="Y2" s="4"/>
      <c r="Z2" s="4"/>
      <c r="AA2" s="7">
        <f>B15*1+C15*2+D15*5+E15*10</f>
        <v>479</v>
      </c>
      <c r="AB2" s="4"/>
      <c r="AC2" s="7">
        <f>F15/100</f>
        <v>0</v>
      </c>
      <c r="AD2" s="7">
        <f>F15*0.01</f>
        <v>0</v>
      </c>
      <c r="AE2" s="7">
        <f>0.01*F15</f>
        <v>0</v>
      </c>
      <c r="AF2" s="4"/>
      <c r="AG2" s="15"/>
    </row>
    <row r="3" spans="1:33" ht="12.75">
      <c r="A3" s="1" t="s">
        <v>23</v>
      </c>
      <c r="W3" s="4"/>
      <c r="X3" s="4"/>
      <c r="Y3" s="4"/>
      <c r="Z3" s="4"/>
      <c r="AA3" s="7">
        <f>B16*1+C16*2+D16*5+E16*10</f>
        <v>471</v>
      </c>
      <c r="AB3" s="4"/>
      <c r="AC3" s="7">
        <f>F16/100</f>
        <v>0</v>
      </c>
      <c r="AD3" s="7">
        <f>F16*0.01</f>
        <v>0</v>
      </c>
      <c r="AE3" s="7">
        <f>0.01*F16</f>
        <v>0</v>
      </c>
      <c r="AF3" s="4"/>
      <c r="AG3" s="15"/>
    </row>
    <row r="4" spans="1:33" ht="12.75">
      <c r="A4" s="1" t="s">
        <v>24</v>
      </c>
      <c r="W4" s="4"/>
      <c r="X4" s="4"/>
      <c r="Y4" s="4"/>
      <c r="Z4" s="4"/>
      <c r="AA4" s="7">
        <f>B17*1+C17*2+D17*5+E17*10</f>
        <v>393</v>
      </c>
      <c r="AB4" s="4"/>
      <c r="AC4" s="7">
        <f>F17/100</f>
        <v>0</v>
      </c>
      <c r="AD4" s="7">
        <f>F17*0.01</f>
        <v>0</v>
      </c>
      <c r="AE4" s="7">
        <f>0.01*F17</f>
        <v>0</v>
      </c>
      <c r="AF4" s="4"/>
      <c r="AG4" s="15"/>
    </row>
    <row r="5" spans="23:33" ht="12.75">
      <c r="W5" s="4"/>
      <c r="X5" s="4"/>
      <c r="Y5" s="4"/>
      <c r="Z5" s="4"/>
      <c r="AA5" s="7">
        <f>B18*1+C18*2+D18*5+E18*10</f>
        <v>546</v>
      </c>
      <c r="AB5" s="4"/>
      <c r="AC5" s="7">
        <f>F18/100</f>
        <v>0</v>
      </c>
      <c r="AD5" s="7">
        <f>F18*0.01</f>
        <v>0</v>
      </c>
      <c r="AE5" s="7">
        <f>0.01*F18</f>
        <v>0</v>
      </c>
      <c r="AF5" s="4"/>
      <c r="AG5" s="15"/>
    </row>
    <row r="6" spans="1:33" ht="12.75">
      <c r="A6" s="1" t="s">
        <v>25</v>
      </c>
      <c r="W6" s="4"/>
      <c r="X6" s="4"/>
      <c r="Y6" s="4"/>
      <c r="Z6" s="4"/>
      <c r="AA6" s="7">
        <f>B19*1+C19*2+D19*5+E19*10</f>
        <v>506</v>
      </c>
      <c r="AB6" s="4"/>
      <c r="AC6" s="7">
        <f>F19/100</f>
        <v>0</v>
      </c>
      <c r="AD6" s="7">
        <f>F19*0.01</f>
        <v>0</v>
      </c>
      <c r="AE6" s="7">
        <f>0.01*F19</f>
        <v>0</v>
      </c>
      <c r="AF6" s="4"/>
      <c r="AG6" s="15"/>
    </row>
    <row r="7" spans="1:33" ht="12.75">
      <c r="A7" s="1" t="s">
        <v>26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15"/>
    </row>
    <row r="8" spans="1:33" ht="12.75">
      <c r="A8" s="1" t="s">
        <v>27</v>
      </c>
      <c r="W8" s="7">
        <f>SUM(B14:B19)</f>
        <v>250</v>
      </c>
      <c r="X8" s="7">
        <f>SUM(C14:C19)</f>
        <v>195</v>
      </c>
      <c r="Y8" s="7">
        <f>SUM(D14:D19)</f>
        <v>180</v>
      </c>
      <c r="Z8" s="7">
        <f>SUM(E14:E19)</f>
        <v>132</v>
      </c>
      <c r="AA8" s="7">
        <f>B21*1+C21*2+D21*5+E21*10</f>
        <v>0</v>
      </c>
      <c r="AB8" s="7">
        <f>W8*1+X8*2+Y8*5+Z8*10</f>
        <v>2860</v>
      </c>
      <c r="AC8" s="7">
        <f>F21/100</f>
        <v>0</v>
      </c>
      <c r="AD8" s="7">
        <f>F21*0.01</f>
        <v>0</v>
      </c>
      <c r="AE8" s="7">
        <f>0.01*F21</f>
        <v>0</v>
      </c>
      <c r="AF8" s="7">
        <f>SUM(H14:H19)</f>
        <v>0</v>
      </c>
      <c r="AG8" s="15"/>
    </row>
    <row r="9" spans="1:33" ht="12.75">
      <c r="A9" s="1" t="s">
        <v>28</v>
      </c>
      <c r="W9" s="4"/>
      <c r="X9" s="4"/>
      <c r="Y9" s="4"/>
      <c r="Z9" s="15"/>
      <c r="AA9" s="15"/>
      <c r="AB9" s="15"/>
      <c r="AC9" s="15"/>
      <c r="AD9" s="15"/>
      <c r="AE9" s="15"/>
      <c r="AF9" s="15"/>
      <c r="AG9" s="15"/>
    </row>
    <row r="10" spans="1:33" ht="12.75">
      <c r="A10" s="1" t="s">
        <v>29</v>
      </c>
      <c r="W10" s="4"/>
      <c r="X10" s="4"/>
      <c r="Y10" s="4"/>
      <c r="Z10" s="15"/>
      <c r="AA10" s="15"/>
      <c r="AB10" s="15"/>
      <c r="AC10" s="15"/>
      <c r="AD10" s="15"/>
      <c r="AE10" s="15"/>
      <c r="AF10" s="15"/>
      <c r="AG10" s="15"/>
    </row>
    <row r="11" spans="23:33" ht="12.75">
      <c r="W11" s="4"/>
      <c r="X11" s="4"/>
      <c r="Y11" s="4"/>
      <c r="Z11" s="15"/>
      <c r="AA11" s="15"/>
      <c r="AB11" s="15"/>
      <c r="AC11" s="15"/>
      <c r="AD11" s="15"/>
      <c r="AE11" s="15"/>
      <c r="AF11" s="15"/>
      <c r="AG11" s="15"/>
    </row>
    <row r="12" spans="23:33" ht="12.75">
      <c r="W12" s="4"/>
      <c r="X12" s="4"/>
      <c r="Y12" s="4"/>
      <c r="Z12" s="15"/>
      <c r="AA12" s="15"/>
      <c r="AB12" s="15"/>
      <c r="AC12" s="15"/>
      <c r="AD12" s="15"/>
      <c r="AE12" s="15"/>
      <c r="AF12" s="15"/>
      <c r="AG12" s="15"/>
    </row>
    <row r="13" spans="1:33" s="17" customFormat="1" ht="55.5" customHeight="1">
      <c r="A13" s="16" t="s">
        <v>30</v>
      </c>
      <c r="B13" s="16" t="s">
        <v>31</v>
      </c>
      <c r="C13" s="16" t="s">
        <v>32</v>
      </c>
      <c r="D13" s="16" t="s">
        <v>33</v>
      </c>
      <c r="E13" s="16" t="s">
        <v>34</v>
      </c>
      <c r="F13" s="16" t="s">
        <v>35</v>
      </c>
      <c r="H13" s="16" t="s">
        <v>36</v>
      </c>
      <c r="Z13" s="18"/>
      <c r="AA13" s="18"/>
      <c r="AB13" s="18"/>
      <c r="AC13" s="18"/>
      <c r="AD13" s="18"/>
      <c r="AE13" s="18"/>
      <c r="AF13" s="18"/>
      <c r="AG13" s="18"/>
    </row>
    <row r="14" spans="1:33" ht="12.75">
      <c r="A14" s="10" t="s">
        <v>37</v>
      </c>
      <c r="B14" s="10">
        <v>52</v>
      </c>
      <c r="C14" s="10">
        <v>24</v>
      </c>
      <c r="D14" s="10">
        <v>35</v>
      </c>
      <c r="E14" s="10">
        <v>19</v>
      </c>
      <c r="F14" s="3"/>
      <c r="G14" s="1" t="str">
        <f>IF(ISBLANK(F14),"Au boulot",IF(AND(F14=AA1,_xlfnodf.ISFORMULA(F14),LEN(_xlfnodf.FORMULA(F14))&gt;22),"Exact",IF(ISTEXT(F14),"Il faut réfléchir !","Il faut réfléchir !")))</f>
        <v>Au boulot</v>
      </c>
      <c r="H14" s="12"/>
      <c r="I14" s="1" t="str">
        <f>IF(ISBLANK(H14),"Au boulot",IF(OR(_xlfnodf.FORMULA(H14)=_xlfnodf.FORMULA(AC1),_xlfnodf.FORMULA(H14)=_xlfnodf.FORMULA(AD1),_xlfnodf.FORMULA(H14)=_xlfnodf.FORMULA(AE1)),"Exact",IF(ISTEXT(H14),"Il faut réfléchir !","Il faut réfléchir !")))</f>
        <v>Au boulot</v>
      </c>
      <c r="Z14" s="15"/>
      <c r="AA14" s="15"/>
      <c r="AB14" s="15"/>
      <c r="AC14" s="15"/>
      <c r="AD14" s="15"/>
      <c r="AE14" s="15"/>
      <c r="AF14" s="15"/>
      <c r="AG14" s="15"/>
    </row>
    <row r="15" spans="1:9" ht="12.75">
      <c r="A15" s="10" t="s">
        <v>38</v>
      </c>
      <c r="B15" s="10">
        <v>41</v>
      </c>
      <c r="C15" s="10">
        <v>39</v>
      </c>
      <c r="D15" s="10">
        <v>18</v>
      </c>
      <c r="E15" s="10">
        <v>27</v>
      </c>
      <c r="F15" s="3"/>
      <c r="G15" s="1" t="str">
        <f>IF(ISBLANK(F15),"Au boulot",IF(AND(F15=AA2,_xlfnodf.ISFORMULA(F15),LEN(_xlfnodf.FORMULA(F15))&gt;22),"Exact",IF(ISTEXT(F15),"Il faut réfléchir !","Il faut réfléchir !")))</f>
        <v>Au boulot</v>
      </c>
      <c r="H15" s="12"/>
      <c r="I15" s="1" t="str">
        <f>IF(ISBLANK(H15),"Au boulot",IF(OR(_xlfnodf.FORMULA(H15)=_xlfnodf.FORMULA(AC2),_xlfnodf.FORMULA(H15)=_xlfnodf.FORMULA(AD2),_xlfnodf.FORMULA(H15)=_xlfnodf.FORMULA(AE2)),"Exact",IF(ISTEXT(H15),"Il faut réfléchir !","Il faut réfléchir !")))</f>
        <v>Au boulot</v>
      </c>
    </row>
    <row r="16" spans="1:9" ht="12.75">
      <c r="A16" s="10" t="s">
        <v>39</v>
      </c>
      <c r="B16" s="10">
        <v>38</v>
      </c>
      <c r="C16" s="10">
        <v>29</v>
      </c>
      <c r="D16" s="10">
        <v>27</v>
      </c>
      <c r="E16" s="10">
        <v>24</v>
      </c>
      <c r="F16" s="3"/>
      <c r="G16" s="1" t="str">
        <f>IF(ISBLANK(F16),"Au boulot",IF(AND(F16=AA3,_xlfnodf.ISFORMULA(F16),LEN(_xlfnodf.FORMULA(F16))&gt;22),"Exact",IF(ISTEXT(F16),"Il faut réfléchir !","Il faut réfléchir !")))</f>
        <v>Au boulot</v>
      </c>
      <c r="H16" s="12"/>
      <c r="I16" s="1" t="str">
        <f>IF(ISBLANK(H16),"Au boulot",IF(OR(_xlfnodf.FORMULA(H16)=_xlfnodf.FORMULA(AC3),_xlfnodf.FORMULA(H16)=_xlfnodf.FORMULA(AD3),_xlfnodf.FORMULA(H16)=_xlfnodf.FORMULA(AE3)),"Exact",IF(ISTEXT(H16),"Il faut réfléchir !","Il faut réfléchir !")))</f>
        <v>Au boulot</v>
      </c>
    </row>
    <row r="17" spans="1:9" ht="12.75">
      <c r="A17" s="10" t="s">
        <v>40</v>
      </c>
      <c r="B17" s="10">
        <v>64</v>
      </c>
      <c r="C17" s="10">
        <v>37</v>
      </c>
      <c r="D17" s="10">
        <v>23</v>
      </c>
      <c r="E17" s="10">
        <v>14</v>
      </c>
      <c r="F17" s="3"/>
      <c r="G17" s="1" t="str">
        <f>IF(ISBLANK(F17),"Au boulot",IF(AND(F17=AA4,_xlfnodf.ISFORMULA(F17),LEN(_xlfnodf.FORMULA(F17))&gt;22),"Exact",IF(ISTEXT(F17),"Il faut réfléchir !","Il faut réfléchir !")))</f>
        <v>Au boulot</v>
      </c>
      <c r="H17" s="12"/>
      <c r="I17" s="1" t="str">
        <f>IF(ISBLANK(H17),"Au boulot",IF(OR(_xlfnodf.FORMULA(H17)=_xlfnodf.FORMULA(AC4),_xlfnodf.FORMULA(H17)=_xlfnodf.FORMULA(AD4),_xlfnodf.FORMULA(H17)=_xlfnodf.FORMULA(AE4)),"Exact",IF(ISTEXT(H17),"Il faut réfléchir !","Il faut réfléchir !")))</f>
        <v>Au boulot</v>
      </c>
    </row>
    <row r="18" spans="1:9" ht="12.75">
      <c r="A18" s="10" t="s">
        <v>41</v>
      </c>
      <c r="B18" s="10">
        <v>28</v>
      </c>
      <c r="C18" s="10">
        <v>24</v>
      </c>
      <c r="D18" s="10">
        <v>32</v>
      </c>
      <c r="E18" s="10">
        <v>31</v>
      </c>
      <c r="F18" s="3"/>
      <c r="G18" s="1" t="str">
        <f>IF(ISBLANK(F18),"Au boulot",IF(AND(F18=AA5,_xlfnodf.ISFORMULA(F18),LEN(_xlfnodf.FORMULA(F18))&gt;22),"Exact",IF(ISTEXT(F18),"Il faut réfléchir !","Il faut réfléchir !")))</f>
        <v>Au boulot</v>
      </c>
      <c r="H18" s="12"/>
      <c r="I18" s="1" t="str">
        <f>IF(ISBLANK(H18),"Au boulot",IF(OR(_xlfnodf.FORMULA(H18)=_xlfnodf.FORMULA(AC5),_xlfnodf.FORMULA(H18)=_xlfnodf.FORMULA(AD5),_xlfnodf.FORMULA(H18)=_xlfnodf.FORMULA(AE5)),"Exact",IF(ISTEXT(H18),"Il faut réfléchir !","Il faut réfléchir !")))</f>
        <v>Au boulot</v>
      </c>
    </row>
    <row r="19" spans="1:10" ht="12.75">
      <c r="A19" s="10" t="s">
        <v>42</v>
      </c>
      <c r="B19" s="10">
        <v>27</v>
      </c>
      <c r="C19" s="10">
        <v>42</v>
      </c>
      <c r="D19" s="10">
        <v>45</v>
      </c>
      <c r="E19" s="10">
        <v>17</v>
      </c>
      <c r="F19" s="3"/>
      <c r="G19" s="1" t="str">
        <f>IF(ISBLANK(F19),"Au boulot",IF(AND(F19=AA6,_xlfnodf.ISFORMULA(F19),LEN(_xlfnodf.FORMULA(F19))&gt;22),"Exact",IF(ISTEXT(F19),"Il faut réfléchir !","Il faut réfléchir !")))</f>
        <v>Au boulot</v>
      </c>
      <c r="H19" s="12"/>
      <c r="I19" s="1" t="str">
        <f>IF(ISBLANK(H19),"Au boulot",IF(OR(_xlfnodf.FORMULA(H19)=_xlfnodf.FORMULA(AC6),_xlfnodf.FORMULA(H19)=_xlfnodf.FORMULA(AD6),_xlfnodf.FORMULA(H19)=_xlfnodf.FORMULA(AE6)),"Exact",IF(ISTEXT(H19),"Il faut réfléchir !","Il faut réfléchir !")))</f>
        <v>Au boulot</v>
      </c>
      <c r="J19" s="1" t="s">
        <v>43</v>
      </c>
    </row>
    <row r="20" ht="12.75">
      <c r="H20" s="19"/>
    </row>
    <row r="21" spans="1:9" ht="12.75">
      <c r="A21" s="10" t="s">
        <v>44</v>
      </c>
      <c r="B21" s="3"/>
      <c r="C21" s="3"/>
      <c r="D21" s="3"/>
      <c r="E21" s="3"/>
      <c r="F21" s="3"/>
      <c r="G21" s="1" t="str">
        <f>IF(ISBLANK(F21),"Au boulot",IF(OR(F21=AA8,F21=AB8),"Exact","Il faut réfléchir !"))</f>
        <v>Au boulot</v>
      </c>
      <c r="H21" s="12"/>
      <c r="I21" s="1" t="str">
        <f>IF(ISBLANK(H21),"Au boulot",IF(OR(_xlfnodf.FORMULA(H21)=_xlfnodf.FORMULA(AC8),_xlfnodf.FORMULA(H21)=_xlfnodf.FORMULA(AD8),_xlfnodf.FORMULA(H21)=_xlfnodf.FORMULA(AE8),_xlfnodf.FORMULA(H21)=_xlfnodf.FORMULA(AF8)),"Exact",IF(ISTEXT(H21),"Il faut réfléchir !","Il faut réfléchir !")))</f>
        <v>Au boulot</v>
      </c>
    </row>
    <row r="22" spans="2:5" ht="12.75">
      <c r="B22" s="1" t="str">
        <f>IF(ISBLANK(B21),"Au boulot",IF(_xlfnodf.FORMULA(B21)=_xlfnodf.FORMULA(W8),"Exact",IF(ISTEXT(B21),"Il faut réfléchir !","Il faut réfléchir !")))</f>
        <v>Au boulot</v>
      </c>
      <c r="C22" s="1" t="str">
        <f>IF(ISBLANK(C21),"Au boulot",IF(_xlfnodf.FORMULA(C21)=_xlfnodf.FORMULA(X8),"Exact",IF(ISTEXT(C21),"Il faut réfléchir !","Il faut réfléchir !")))</f>
        <v>Au boulot</v>
      </c>
      <c r="D22" s="1" t="str">
        <f>IF(ISBLANK(D21),"Au boulot",IF(_xlfnodf.FORMULA(D21)=_xlfnodf.FORMULA(Y8),"Exact",IF(ISTEXT(D21),"Il faut réfléchir !","Il faut réfléchir !")))</f>
        <v>Au boulot</v>
      </c>
      <c r="E22" s="1" t="str">
        <f>IF(ISBLANK(E21),"Au boulot",IF(_xlfnodf.FORMULA(E21)=_xlfnodf.FORMULA(Z8),"Exact",IF(ISTEXT(E21),"Il faut réfléchir !","Il faut réfléchir !")))</f>
        <v>Au boulot</v>
      </c>
    </row>
    <row r="28" ht="12.75">
      <c r="C28" s="20"/>
    </row>
  </sheetData>
  <sheetProtection sheet="1"/>
  <conditionalFormatting sqref="A1:IV65536">
    <cfRule type="cellIs" priority="1" dxfId="0" operator="equal" stopIfTrue="1">
      <formula>"Au boulot"</formula>
    </cfRule>
    <cfRule type="cellIs" priority="2" dxfId="1" operator="equal" stopIfTrue="1">
      <formula>"Il faut réfléchir !"</formula>
    </cfRule>
    <cfRule type="cellIs" priority="3" dxfId="2" operator="equal" stopIfTrue="1">
      <formula>"Exact"</formula>
    </cfRule>
  </conditionalFormatting>
  <printOptions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&amp;L&amp;F&amp;C&amp;Z&amp;F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1">
      <selection activeCell="A1" sqref="A1"/>
    </sheetView>
  </sheetViews>
  <sheetFormatPr defaultColWidth="12.57421875" defaultRowHeight="12.75"/>
  <cols>
    <col min="1" max="1" width="17.00390625" style="1" customWidth="1"/>
    <col min="2" max="8" width="11.57421875" style="1" customWidth="1"/>
    <col min="9" max="9" width="10.00390625" style="1" customWidth="1"/>
    <col min="10" max="10" width="16.28125" style="1" customWidth="1"/>
    <col min="11" max="11" width="10.57421875" style="1" customWidth="1"/>
    <col min="12" max="12" width="16.7109375" style="1" customWidth="1"/>
    <col min="13" max="13" width="9.8515625" style="1" customWidth="1"/>
    <col min="14" max="14" width="17.421875" style="21" customWidth="1"/>
    <col min="15" max="26" width="11.57421875" style="1" customWidth="1"/>
    <col min="27" max="27" width="0" style="22" hidden="1" customWidth="1"/>
    <col min="28" max="28" width="11.57421875" style="1" customWidth="1"/>
    <col min="29" max="29" width="0" style="7" hidden="1" customWidth="1"/>
    <col min="30" max="30" width="11.57421875" style="1" customWidth="1"/>
    <col min="31" max="31" width="0" style="7" hidden="1" customWidth="1"/>
    <col min="32" max="16384" width="11.57421875" style="1" customWidth="1"/>
  </cols>
  <sheetData>
    <row r="1" spans="1:31" ht="12.75">
      <c r="A1" s="1" t="s">
        <v>45</v>
      </c>
      <c r="K1" s="23"/>
      <c r="AA1" s="22">
        <f>AVERAGE(B16:H16)</f>
        <v>13.642857142857142</v>
      </c>
      <c r="AC1" s="7">
        <f>MAX(B16:H16)</f>
        <v>19</v>
      </c>
      <c r="AE1" s="7">
        <f>MIN(B16:H16)</f>
        <v>6</v>
      </c>
    </row>
    <row r="2" spans="1:31" ht="12.75">
      <c r="A2" s="1" t="s">
        <v>46</v>
      </c>
      <c r="AA2" s="22">
        <f>AVERAGE(B17:H17)</f>
        <v>12.857142857142858</v>
      </c>
      <c r="AC2" s="7">
        <f>MAX(B17:H17)</f>
        <v>17</v>
      </c>
      <c r="AE2" s="7">
        <f>MIN(B17:H17)</f>
        <v>7</v>
      </c>
    </row>
    <row r="3" spans="1:31" ht="12.75">
      <c r="A3" s="1" t="s">
        <v>47</v>
      </c>
      <c r="AA3" s="22">
        <f>AVERAGE(B18:H18)</f>
        <v>13.833333333333334</v>
      </c>
      <c r="AC3" s="7">
        <f>MAX(B18:H18)</f>
        <v>18</v>
      </c>
      <c r="AE3" s="7">
        <f>MIN(B18:H18)</f>
        <v>8</v>
      </c>
    </row>
    <row r="4" spans="27:31" ht="12.75">
      <c r="AA4" s="22">
        <f>AVERAGE(B19:H19)</f>
        <v>13.142857142857142</v>
      </c>
      <c r="AC4" s="7">
        <f>MAX(B19:H19)</f>
        <v>18</v>
      </c>
      <c r="AE4" s="7">
        <f>MIN(B19:H19)</f>
        <v>9</v>
      </c>
    </row>
    <row r="5" spans="1:31" ht="12.75">
      <c r="A5" s="1" t="s">
        <v>48</v>
      </c>
      <c r="AA5" s="22">
        <f>AVERAGE(B20:H20)</f>
        <v>12.285714285714286</v>
      </c>
      <c r="AC5" s="7">
        <f>MAX(B20:H20)</f>
        <v>17</v>
      </c>
      <c r="AE5" s="7">
        <f>MIN(B20:H20)</f>
        <v>5</v>
      </c>
    </row>
    <row r="6" spans="27:31" ht="12.75">
      <c r="AA6" s="22">
        <f>AVERAGE(B21:H21)</f>
        <v>13.1</v>
      </c>
      <c r="AC6" s="7">
        <f>MAX(B21:H21)</f>
        <v>16</v>
      </c>
      <c r="AE6" s="7">
        <f>MIN(B21:H21)</f>
        <v>11</v>
      </c>
    </row>
    <row r="7" spans="1:31" ht="12.75">
      <c r="A7" s="1" t="s">
        <v>49</v>
      </c>
      <c r="F7" s="5" t="s">
        <v>50</v>
      </c>
      <c r="G7" s="5"/>
      <c r="H7" s="5"/>
      <c r="AA7" s="22">
        <f>AVERAGE(B22:H22)</f>
        <v>12.428571428571429</v>
      </c>
      <c r="AC7" s="7">
        <f>MAX(B22:H22)</f>
        <v>15.5</v>
      </c>
      <c r="AE7" s="7">
        <f>MIN(B22:H22)</f>
        <v>10.5</v>
      </c>
    </row>
    <row r="8" spans="6:31" ht="12.75">
      <c r="F8" s="5"/>
      <c r="G8" s="5"/>
      <c r="H8" s="5"/>
      <c r="AA8" s="22">
        <f>AVERAGE(B23:H23)</f>
        <v>15.714285714285714</v>
      </c>
      <c r="AC8" s="7">
        <f>MAX(B23:H23)</f>
        <v>18</v>
      </c>
      <c r="AE8" s="7">
        <f>MIN(B23:H23)</f>
        <v>14</v>
      </c>
    </row>
    <row r="9" spans="1:31" ht="12.75">
      <c r="A9" s="1" t="s">
        <v>51</v>
      </c>
      <c r="F9" s="5" t="s">
        <v>52</v>
      </c>
      <c r="G9" s="5"/>
      <c r="H9" s="5"/>
      <c r="AA9" s="22">
        <f>AVERAGE(B24:H24)</f>
        <v>12.785714285714286</v>
      </c>
      <c r="AC9" s="7">
        <f>MAX(B24:H24)</f>
        <v>18.5</v>
      </c>
      <c r="AE9" s="7">
        <f>MIN(B24:H24)</f>
        <v>8</v>
      </c>
    </row>
    <row r="10" spans="6:31" ht="12.75">
      <c r="F10" s="5"/>
      <c r="G10" s="5"/>
      <c r="H10" s="5"/>
      <c r="AA10" s="22">
        <f>AVERAGE(B25:H25)</f>
        <v>12.714285714285714</v>
      </c>
      <c r="AC10" s="7">
        <f>MAX(B25:H25)</f>
        <v>19</v>
      </c>
      <c r="AE10" s="7">
        <f>MIN(B25:H25)</f>
        <v>7</v>
      </c>
    </row>
    <row r="11" spans="1:8" ht="12.75">
      <c r="A11" s="1" t="s">
        <v>53</v>
      </c>
      <c r="F11" s="5" t="s">
        <v>54</v>
      </c>
      <c r="G11" s="5"/>
      <c r="H11" s="5"/>
    </row>
    <row r="14" spans="11:13" ht="12.75" customHeight="1">
      <c r="K14" s="8" t="s">
        <v>55</v>
      </c>
      <c r="M14" s="8" t="s">
        <v>56</v>
      </c>
    </row>
    <row r="15" spans="1:13" ht="12.75">
      <c r="A15" s="10" t="s">
        <v>57</v>
      </c>
      <c r="B15" s="10" t="s">
        <v>58</v>
      </c>
      <c r="C15" s="10" t="s">
        <v>59</v>
      </c>
      <c r="D15" s="10" t="s">
        <v>60</v>
      </c>
      <c r="E15" s="10" t="s">
        <v>61</v>
      </c>
      <c r="F15" s="10" t="s">
        <v>62</v>
      </c>
      <c r="G15" s="10" t="s">
        <v>63</v>
      </c>
      <c r="H15" s="10" t="s">
        <v>64</v>
      </c>
      <c r="I15" s="10" t="s">
        <v>65</v>
      </c>
      <c r="K15" s="8"/>
      <c r="M15" s="8"/>
    </row>
    <row r="16" spans="1:14" ht="12.75">
      <c r="A16" s="10" t="s">
        <v>66</v>
      </c>
      <c r="B16" s="10">
        <v>14</v>
      </c>
      <c r="C16" s="10">
        <v>18.5</v>
      </c>
      <c r="D16" s="10">
        <v>6</v>
      </c>
      <c r="E16" s="10">
        <v>12</v>
      </c>
      <c r="F16" s="10">
        <v>19</v>
      </c>
      <c r="G16" s="10">
        <v>9</v>
      </c>
      <c r="H16" s="10">
        <v>17</v>
      </c>
      <c r="I16" s="24"/>
      <c r="J16" s="25" t="str">
        <f>IF(ISBLANK(I16),"Au boulot",IF(_xlfnodf.FORMULA(I16)=_xlfnodf.FORMULA(AA1),"Exact",IF(ISTEXT(I16),"Il faut réfléchir !","Il faut réfléchir !")))</f>
        <v>Au boulot</v>
      </c>
      <c r="K16" s="3"/>
      <c r="L16" s="25" t="str">
        <f>IF(ISBLANK(K16),"Au boulot",IF(_xlfnodf.FORMULA(K16)=_xlfnodf.FORMULA(AC1),"Exact",IF(ISTEXT(K16),"Il faut réfléchir !","Il faut réfléchir !")))</f>
        <v>Au boulot</v>
      </c>
      <c r="M16" s="3"/>
      <c r="N16" s="25" t="str">
        <f>IF(ISBLANK(M16),"Au boulot",IF(_xlfnodf.FORMULA(M16)=_xlfnodf.FORMULA(AE1),"Exact",IF(ISTEXT(L16),"Il faut réfléchir !","Il faut réfléchir !")))</f>
        <v>Au boulot</v>
      </c>
    </row>
    <row r="17" spans="1:14" ht="12.75">
      <c r="A17" s="10" t="s">
        <v>67</v>
      </c>
      <c r="B17" s="10">
        <v>13</v>
      </c>
      <c r="C17" s="10">
        <v>14</v>
      </c>
      <c r="D17" s="10">
        <v>17</v>
      </c>
      <c r="E17" s="10">
        <v>7</v>
      </c>
      <c r="F17" s="10">
        <v>8</v>
      </c>
      <c r="G17" s="10">
        <v>16.5</v>
      </c>
      <c r="H17" s="10">
        <v>14.5</v>
      </c>
      <c r="I17" s="24"/>
      <c r="J17" s="25" t="str">
        <f>IF(ISBLANK(I17),"Au boulot",IF(_xlfnodf.FORMULA(I17)=_xlfnodf.FORMULA(AA2),"Exact",IF(ISTEXT(I17),"Il faut réfléchir !","Il faut réfléchir !")))</f>
        <v>Au boulot</v>
      </c>
      <c r="K17" s="3"/>
      <c r="L17" s="25" t="str">
        <f>IF(ISBLANK(K17),"Au boulot",IF(_xlfnodf.FORMULA(K17)=_xlfnodf.FORMULA(AC2),"Exact",IF(ISTEXT(K17),"Il faut réfléchir !","Il faut réfléchir !")))</f>
        <v>Au boulot</v>
      </c>
      <c r="M17" s="3"/>
      <c r="N17" s="25" t="str">
        <f>IF(ISBLANK(M17),"Au boulot",IF(_xlfnodf.FORMULA(M17)=_xlfnodf.FORMULA(AE2),"Exact",IF(ISTEXT(L17),"Il faut réfléchir !","Il faut réfléchir !")))</f>
        <v>Au boulot</v>
      </c>
    </row>
    <row r="18" spans="1:14" ht="12.75">
      <c r="A18" s="10" t="s">
        <v>68</v>
      </c>
      <c r="B18" s="10">
        <v>17</v>
      </c>
      <c r="C18" s="10" t="s">
        <v>69</v>
      </c>
      <c r="D18" s="10">
        <v>11</v>
      </c>
      <c r="E18" s="10">
        <v>13</v>
      </c>
      <c r="F18" s="10">
        <v>18</v>
      </c>
      <c r="G18" s="10">
        <v>8</v>
      </c>
      <c r="H18" s="10">
        <v>16</v>
      </c>
      <c r="I18" s="24"/>
      <c r="J18" s="25" t="str">
        <f>IF(ISBLANK(I18),"Au boulot",IF(_xlfnodf.FORMULA(I18)=_xlfnodf.FORMULA(AA3),"Exact",IF(ISTEXT(I18),"Il faut réfléchir !","Il faut réfléchir !")))</f>
        <v>Au boulot</v>
      </c>
      <c r="K18" s="3"/>
      <c r="L18" s="25" t="str">
        <f>IF(ISBLANK(K18),"Au boulot",IF(_xlfnodf.FORMULA(K18)=_xlfnodf.FORMULA(AC3),"Exact",IF(ISTEXT(K18),"Il faut réfléchir !","Il faut réfléchir !")))</f>
        <v>Au boulot</v>
      </c>
      <c r="M18" s="3"/>
      <c r="N18" s="25" t="str">
        <f>IF(ISBLANK(M18),"Au boulot",IF(_xlfnodf.FORMULA(M18)=_xlfnodf.FORMULA(AE3),"Exact",IF(ISTEXT(L18),"Il faut réfléchir !","Il faut réfléchir !")))</f>
        <v>Au boulot</v>
      </c>
    </row>
    <row r="19" spans="1:14" ht="12.75">
      <c r="A19" s="10" t="s">
        <v>70</v>
      </c>
      <c r="B19" s="10">
        <v>14</v>
      </c>
      <c r="C19" s="10">
        <v>16</v>
      </c>
      <c r="D19" s="10">
        <v>18</v>
      </c>
      <c r="E19" s="10">
        <v>11</v>
      </c>
      <c r="F19" s="10">
        <v>9</v>
      </c>
      <c r="G19" s="10">
        <v>13</v>
      </c>
      <c r="H19" s="10">
        <v>11</v>
      </c>
      <c r="I19" s="24"/>
      <c r="J19" s="25" t="str">
        <f>IF(ISBLANK(I19),"Au boulot",IF(_xlfnodf.FORMULA(I19)=_xlfnodf.FORMULA(AA4),"Exact",IF(ISTEXT(I19),"Il faut réfléchir !","Il faut réfléchir !")))</f>
        <v>Au boulot</v>
      </c>
      <c r="K19" s="3"/>
      <c r="L19" s="25" t="str">
        <f>IF(ISBLANK(K19),"Au boulot",IF(_xlfnodf.FORMULA(K19)=_xlfnodf.FORMULA(AC4),"Exact",IF(ISTEXT(K19),"Il faut réfléchir !","Il faut réfléchir !")))</f>
        <v>Au boulot</v>
      </c>
      <c r="M19" s="3"/>
      <c r="N19" s="25" t="str">
        <f>IF(ISBLANK(M19),"Au boulot",IF(_xlfnodf.FORMULA(M19)=_xlfnodf.FORMULA(AE4),"Exact",IF(ISTEXT(L19),"Il faut réfléchir !","Il faut réfléchir !")))</f>
        <v>Au boulot</v>
      </c>
    </row>
    <row r="20" spans="1:14" ht="12.75">
      <c r="A20" s="10" t="s">
        <v>71</v>
      </c>
      <c r="B20" s="10">
        <v>12</v>
      </c>
      <c r="C20" s="10">
        <v>17</v>
      </c>
      <c r="D20" s="10">
        <v>11</v>
      </c>
      <c r="E20" s="10">
        <v>5</v>
      </c>
      <c r="F20" s="10">
        <v>15</v>
      </c>
      <c r="G20" s="10">
        <v>12.5</v>
      </c>
      <c r="H20" s="10">
        <v>13.5</v>
      </c>
      <c r="I20" s="24"/>
      <c r="J20" s="25" t="str">
        <f>IF(ISBLANK(I20),"Au boulot",IF(_xlfnodf.FORMULA(I20)=_xlfnodf.FORMULA(AA5),"Exact",IF(ISTEXT(I20),"Il faut réfléchir !","Il faut réfléchir !")))</f>
        <v>Au boulot</v>
      </c>
      <c r="K20" s="3"/>
      <c r="L20" s="25" t="str">
        <f>IF(ISBLANK(K20),"Au boulot",IF(_xlfnodf.FORMULA(K20)=_xlfnodf.FORMULA(AC5),"Exact",IF(ISTEXT(K20),"Il faut réfléchir !","Il faut réfléchir !")))</f>
        <v>Au boulot</v>
      </c>
      <c r="M20" s="3"/>
      <c r="N20" s="25" t="str">
        <f>IF(ISBLANK(M20),"Au boulot",IF(_xlfnodf.FORMULA(M20)=_xlfnodf.FORMULA(AE5),"Exact",IF(ISTEXT(L20),"Il faut réfléchir !","Il faut réfléchir !")))</f>
        <v>Au boulot</v>
      </c>
    </row>
    <row r="21" spans="1:14" ht="12.75">
      <c r="A21" s="10" t="s">
        <v>72</v>
      </c>
      <c r="B21" s="10">
        <v>11</v>
      </c>
      <c r="C21" s="10">
        <v>16</v>
      </c>
      <c r="D21" s="10">
        <v>13</v>
      </c>
      <c r="E21" s="10">
        <v>11.5</v>
      </c>
      <c r="F21" s="10" t="s">
        <v>69</v>
      </c>
      <c r="G21" s="10" t="s">
        <v>69</v>
      </c>
      <c r="H21" s="10">
        <v>14</v>
      </c>
      <c r="I21" s="24"/>
      <c r="J21" s="25" t="str">
        <f>IF(ISBLANK(I21),"Au boulot",IF(_xlfnodf.FORMULA(I21)=_xlfnodf.FORMULA(AA6),"Exact",IF(ISTEXT(I21),"Il faut réfléchir !","Il faut réfléchir !")))</f>
        <v>Au boulot</v>
      </c>
      <c r="K21" s="3"/>
      <c r="L21" s="25" t="str">
        <f>IF(ISBLANK(K21),"Au boulot",IF(_xlfnodf.FORMULA(K21)=_xlfnodf.FORMULA(AC6),"Exact",IF(ISTEXT(K21),"Il faut réfléchir !","Il faut réfléchir !")))</f>
        <v>Au boulot</v>
      </c>
      <c r="M21" s="3"/>
      <c r="N21" s="25" t="str">
        <f>IF(ISBLANK(M21),"Au boulot",IF(_xlfnodf.FORMULA(M21)=_xlfnodf.FORMULA(AE6),"Exact",IF(ISTEXT(L21),"Il faut réfléchir !","Il faut réfléchir !")))</f>
        <v>Au boulot</v>
      </c>
    </row>
    <row r="22" spans="1:14" ht="12.75">
      <c r="A22" s="10" t="s">
        <v>73</v>
      </c>
      <c r="B22" s="10">
        <v>10.5</v>
      </c>
      <c r="C22" s="10">
        <v>13.5</v>
      </c>
      <c r="D22" s="10">
        <v>14.5</v>
      </c>
      <c r="E22" s="10">
        <v>15.5</v>
      </c>
      <c r="F22" s="10">
        <v>11</v>
      </c>
      <c r="G22" s="10">
        <v>10.5</v>
      </c>
      <c r="H22" s="10">
        <v>11.5</v>
      </c>
      <c r="I22" s="24"/>
      <c r="J22" s="25" t="str">
        <f>IF(ISBLANK(I22),"Au boulot",IF(_xlfnodf.FORMULA(I22)=_xlfnodf.FORMULA(AA7),"Exact",IF(ISTEXT(I22),"Il faut réfléchir !","Il faut réfléchir !")))</f>
        <v>Au boulot</v>
      </c>
      <c r="K22" s="3"/>
      <c r="L22" s="25" t="str">
        <f>IF(ISBLANK(K22),"Au boulot",IF(_xlfnodf.FORMULA(K22)=_xlfnodf.FORMULA(AC7),"Exact",IF(ISTEXT(K22),"Il faut réfléchir !","Il faut réfléchir !")))</f>
        <v>Au boulot</v>
      </c>
      <c r="M22" s="3"/>
      <c r="N22" s="25" t="str">
        <f>IF(ISBLANK(M22),"Au boulot",IF(_xlfnodf.FORMULA(M22)=_xlfnodf.FORMULA(AE7),"Exact",IF(ISTEXT(L22),"Il faut réfléchir !","Il faut réfléchir !")))</f>
        <v>Au boulot</v>
      </c>
    </row>
    <row r="23" spans="1:14" ht="12.75">
      <c r="A23" s="10" t="s">
        <v>74</v>
      </c>
      <c r="B23" s="10">
        <v>16</v>
      </c>
      <c r="C23" s="10">
        <v>17</v>
      </c>
      <c r="D23" s="10">
        <v>14</v>
      </c>
      <c r="E23" s="10">
        <v>16</v>
      </c>
      <c r="F23" s="10">
        <v>14</v>
      </c>
      <c r="G23" s="10">
        <v>15</v>
      </c>
      <c r="H23" s="10">
        <v>18</v>
      </c>
      <c r="I23" s="24"/>
      <c r="J23" s="25" t="str">
        <f>IF(ISBLANK(I23),"Au boulot",IF(_xlfnodf.FORMULA(I23)=_xlfnodf.FORMULA(AA8),"Exact",IF(ISTEXT(I23),"Il faut réfléchir !","Il faut réfléchir !")))</f>
        <v>Au boulot</v>
      </c>
      <c r="K23" s="3"/>
      <c r="L23" s="25" t="str">
        <f>IF(ISBLANK(K23),"Au boulot",IF(_xlfnodf.FORMULA(K23)=_xlfnodf.FORMULA(AC8),"Exact",IF(ISTEXT(K23),"Il faut réfléchir !","Il faut réfléchir !")))</f>
        <v>Au boulot</v>
      </c>
      <c r="M23" s="3"/>
      <c r="N23" s="25" t="str">
        <f>IF(ISBLANK(M23),"Au boulot",IF(_xlfnodf.FORMULA(M23)=_xlfnodf.FORMULA(AE8),"Exact",IF(ISTEXT(L23),"Il faut réfléchir !","Il faut réfléchir !")))</f>
        <v>Au boulot</v>
      </c>
    </row>
    <row r="24" spans="1:14" ht="12.75">
      <c r="A24" s="10" t="s">
        <v>75</v>
      </c>
      <c r="B24" s="10">
        <v>12</v>
      </c>
      <c r="C24" s="10">
        <v>14.5</v>
      </c>
      <c r="D24" s="10">
        <v>8</v>
      </c>
      <c r="E24" s="10">
        <v>11</v>
      </c>
      <c r="F24" s="10">
        <v>18.5</v>
      </c>
      <c r="G24" s="10">
        <v>11.5</v>
      </c>
      <c r="H24" s="10">
        <v>14</v>
      </c>
      <c r="I24" s="24"/>
      <c r="J24" s="25" t="str">
        <f>IF(ISBLANK(I24),"Au boulot",IF(_xlfnodf.FORMULA(I24)=_xlfnodf.FORMULA(AA9),"Exact",IF(ISTEXT(I24),"Il faut réfléchir !","Il faut réfléchir !")))</f>
        <v>Au boulot</v>
      </c>
      <c r="K24" s="3"/>
      <c r="L24" s="25" t="str">
        <f>IF(ISBLANK(K24),"Au boulot",IF(_xlfnodf.FORMULA(K24)=_xlfnodf.FORMULA(AC9),"Exact",IF(ISTEXT(K24),"Il faut réfléchir !","Il faut réfléchir !")))</f>
        <v>Au boulot</v>
      </c>
      <c r="M24" s="3"/>
      <c r="N24" s="25" t="str">
        <f>IF(ISBLANK(M24),"Au boulot",IF(_xlfnodf.FORMULA(M24)=_xlfnodf.FORMULA(AE9),"Exact",IF(ISTEXT(L24),"Il faut réfléchir !","Il faut réfléchir !")))</f>
        <v>Au boulot</v>
      </c>
    </row>
    <row r="25" spans="1:14" ht="12.75">
      <c r="A25" s="10" t="s">
        <v>76</v>
      </c>
      <c r="B25" s="10">
        <v>13</v>
      </c>
      <c r="C25" s="10">
        <v>12</v>
      </c>
      <c r="D25" s="10">
        <v>10</v>
      </c>
      <c r="E25" s="10">
        <v>7</v>
      </c>
      <c r="F25" s="10">
        <v>14</v>
      </c>
      <c r="G25" s="10">
        <v>14</v>
      </c>
      <c r="H25" s="10">
        <v>19</v>
      </c>
      <c r="I25" s="24"/>
      <c r="J25" s="25" t="str">
        <f>IF(ISBLANK(I25),"Au boulot",IF(_xlfnodf.FORMULA(I25)=_xlfnodf.FORMULA(AA10),"Exact",IF(ISTEXT(I25),"Il faut réfléchir !","Il faut réfléchir !")))</f>
        <v>Au boulot</v>
      </c>
      <c r="K25" s="3"/>
      <c r="L25" s="25" t="str">
        <f>IF(ISBLANK(K25),"Au boulot",IF(_xlfnodf.FORMULA(K25)=_xlfnodf.FORMULA(AC10),"Exact",IF(ISTEXT(K25),"Il faut réfléchir !","Il faut réfléchir !")))</f>
        <v>Au boulot</v>
      </c>
      <c r="M25" s="3"/>
      <c r="N25" s="25" t="str">
        <f>IF(ISBLANK(M25),"Au boulot",IF(_xlfnodf.FORMULA(M25)=_xlfnodf.FORMULA(AE10),"Exact",IF(ISTEXT(L25),"Il faut réfléchir !","Il faut réfléchir !")))</f>
        <v>Au boulot</v>
      </c>
    </row>
  </sheetData>
  <sheetProtection sheet="1"/>
  <mergeCells count="2">
    <mergeCell ref="K14:K15"/>
    <mergeCell ref="M14:M15"/>
  </mergeCells>
  <conditionalFormatting sqref="J16:J25 L16:L25 N16:N25">
    <cfRule type="cellIs" priority="1" dxfId="0" operator="equal" stopIfTrue="1">
      <formula>"Au boulot"</formula>
    </cfRule>
    <cfRule type="cellIs" priority="2" dxfId="1" operator="equal" stopIfTrue="1">
      <formula>"Il faut réfléchir !"</formula>
    </cfRule>
    <cfRule type="cellIs" priority="3" dxfId="2" operator="equal" stopIfTrue="1">
      <formula>"Exact"</formula>
    </cfRule>
  </conditionalFormatting>
  <printOptions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&amp;L&amp;F&amp;C&amp;Z&amp;F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1">
      <selection activeCell="A1" sqref="A1"/>
    </sheetView>
  </sheetViews>
  <sheetFormatPr defaultColWidth="12.57421875" defaultRowHeight="12.75"/>
  <cols>
    <col min="1" max="1" width="23.28125" style="1" customWidth="1"/>
    <col min="2" max="2" width="13.7109375" style="1" customWidth="1"/>
    <col min="3" max="4" width="14.57421875" style="1" customWidth="1"/>
    <col min="5" max="5" width="11.57421875" style="1" customWidth="1"/>
    <col min="6" max="6" width="16.8515625" style="1" customWidth="1"/>
    <col min="7" max="26" width="11.57421875" style="1" customWidth="1"/>
    <col min="27" max="31" width="0" style="1" hidden="1" customWidth="1"/>
    <col min="32" max="16384" width="11.57421875" style="1" customWidth="1"/>
  </cols>
  <sheetData>
    <row r="1" spans="1:31" ht="12.75">
      <c r="A1" s="1" t="s">
        <v>77</v>
      </c>
      <c r="AA1" s="26">
        <f>AVERAGE(B16:D16)</f>
        <v>11</v>
      </c>
      <c r="AB1" s="7"/>
      <c r="AC1" s="27">
        <f>AVERAGE(B16:B25)</f>
        <v>12.8</v>
      </c>
      <c r="AD1" s="27">
        <f>AVERAGE(C16:C25)</f>
        <v>11.3</v>
      </c>
      <c r="AE1" s="27">
        <f>AVERAGE(D16:D25)</f>
        <v>13.35</v>
      </c>
    </row>
    <row r="2" spans="1:31" ht="12.75">
      <c r="A2" s="1" t="s">
        <v>78</v>
      </c>
      <c r="AA2" s="26">
        <f>AVERAGE(B17:D17)</f>
        <v>12</v>
      </c>
      <c r="AB2" s="7"/>
      <c r="AC2" s="7"/>
      <c r="AD2" s="7"/>
      <c r="AE2" s="7"/>
    </row>
    <row r="3" spans="1:31" ht="12.75">
      <c r="A3" s="1" t="s">
        <v>79</v>
      </c>
      <c r="AA3" s="26">
        <f>AVERAGE(B18:D18)</f>
        <v>13.666666666666666</v>
      </c>
      <c r="AB3" s="7"/>
      <c r="AC3" s="7"/>
      <c r="AD3" s="7"/>
      <c r="AE3" s="7"/>
    </row>
    <row r="4" spans="27:31" ht="12.75">
      <c r="AA4" s="26">
        <f>AVERAGE(B19:D19)</f>
        <v>14</v>
      </c>
      <c r="AB4" s="7"/>
      <c r="AC4" s="7">
        <f>MAX(B16:B25)</f>
        <v>17</v>
      </c>
      <c r="AD4" s="7">
        <f>MAX(C16:C25)</f>
        <v>15</v>
      </c>
      <c r="AE4" s="7">
        <f>MAX(D16:D25)</f>
        <v>16</v>
      </c>
    </row>
    <row r="5" spans="1:31" ht="12.75">
      <c r="A5" s="1" t="s">
        <v>80</v>
      </c>
      <c r="AA5" s="26">
        <f>AVERAGE(B20:D20)</f>
        <v>12.166666666666666</v>
      </c>
      <c r="AB5" s="7"/>
      <c r="AC5" s="7"/>
      <c r="AD5" s="7"/>
      <c r="AE5" s="7"/>
    </row>
    <row r="6" spans="27:31" ht="12.75">
      <c r="AA6" s="26">
        <f>AVERAGE(B21:D21)</f>
        <v>11.166666666666666</v>
      </c>
      <c r="AB6" s="7"/>
      <c r="AC6" s="7"/>
      <c r="AD6" s="7"/>
      <c r="AE6" s="7"/>
    </row>
    <row r="7" spans="1:31" ht="12.75">
      <c r="A7" s="1" t="s">
        <v>81</v>
      </c>
      <c r="AA7" s="26">
        <f>AVERAGE(B22:D22)</f>
        <v>12.333333333333334</v>
      </c>
      <c r="AB7" s="7"/>
      <c r="AC7" s="7">
        <f>MIN(B16:B25)</f>
        <v>9.5</v>
      </c>
      <c r="AD7" s="7">
        <f>MIN(C16:C25)</f>
        <v>8</v>
      </c>
      <c r="AE7" s="7">
        <f>MIN(D16:D25)</f>
        <v>11</v>
      </c>
    </row>
    <row r="8" spans="27:31" ht="12.75">
      <c r="AA8" s="26">
        <f>AVERAGE(B23:D23)</f>
        <v>13</v>
      </c>
      <c r="AB8" s="7"/>
      <c r="AC8" s="7"/>
      <c r="AD8" s="7"/>
      <c r="AE8" s="7"/>
    </row>
    <row r="9" spans="27:31" ht="12.75">
      <c r="AA9" s="26">
        <f>AVERAGE(B24:D24)</f>
        <v>11.333333333333334</v>
      </c>
      <c r="AB9" s="7"/>
      <c r="AC9" s="7"/>
      <c r="AD9" s="7"/>
      <c r="AE9" s="7"/>
    </row>
    <row r="10" spans="27:31" ht="12.75">
      <c r="AA10" s="26">
        <f>AVERAGE(B25:D25)</f>
        <v>14.166666666666666</v>
      </c>
      <c r="AB10" s="7"/>
      <c r="AC10" s="7"/>
      <c r="AD10" s="7"/>
      <c r="AE10" s="7"/>
    </row>
    <row r="11" spans="27:31" ht="12.75">
      <c r="AA11" s="26"/>
      <c r="AB11" s="7"/>
      <c r="AC11" s="7"/>
      <c r="AD11" s="7"/>
      <c r="AE11" s="7"/>
    </row>
    <row r="12" spans="27:31" ht="12.75">
      <c r="AA12" s="26"/>
      <c r="AB12" s="7"/>
      <c r="AC12" s="7"/>
      <c r="AD12" s="7"/>
      <c r="AE12" s="7"/>
    </row>
    <row r="13" spans="27:31" ht="12.75">
      <c r="AA13" s="26"/>
      <c r="AB13" s="7"/>
      <c r="AC13" s="7"/>
      <c r="AD13" s="7"/>
      <c r="AE13" s="7"/>
    </row>
    <row r="14" spans="5:31" ht="12.75" customHeight="1">
      <c r="E14" s="8" t="s">
        <v>82</v>
      </c>
      <c r="AA14" s="26"/>
      <c r="AB14" s="7"/>
      <c r="AC14" s="7"/>
      <c r="AD14" s="7"/>
      <c r="AE14" s="7"/>
    </row>
    <row r="15" spans="1:31" ht="12.75">
      <c r="A15" s="10" t="s">
        <v>57</v>
      </c>
      <c r="B15" s="10" t="s">
        <v>83</v>
      </c>
      <c r="C15" s="10" t="s">
        <v>84</v>
      </c>
      <c r="D15" s="10" t="s">
        <v>85</v>
      </c>
      <c r="E15" s="8"/>
      <c r="AA15" s="26">
        <f>AVERAGE(B16:B25)</f>
        <v>12.8</v>
      </c>
      <c r="AB15" s="26">
        <f>AVERAGE(C16:C25)</f>
        <v>11.3</v>
      </c>
      <c r="AC15" s="26">
        <f>AVERAGE(D16:D25)</f>
        <v>13.35</v>
      </c>
      <c r="AD15" s="7"/>
      <c r="AE15" s="7"/>
    </row>
    <row r="16" spans="1:31" ht="12.75">
      <c r="A16" s="10" t="s">
        <v>66</v>
      </c>
      <c r="B16" s="10">
        <v>13</v>
      </c>
      <c r="C16" s="10">
        <v>9</v>
      </c>
      <c r="D16" s="10">
        <v>11</v>
      </c>
      <c r="E16" s="24"/>
      <c r="F16" s="25" t="str">
        <f>IF(ISBLANK(E16),"Au boulot",IF(_xlfnodf.FORMULA(E16)=_xlfnodf.FORMULA(AA1),"Exact",IF(ISTEXT(E16),"Il faut réfléchir !","Il faut réfléchir !")))</f>
        <v>Au boulot</v>
      </c>
      <c r="AA16" s="26"/>
      <c r="AB16" s="7"/>
      <c r="AC16" s="7"/>
      <c r="AD16" s="7"/>
      <c r="AE16" s="7"/>
    </row>
    <row r="17" spans="1:31" ht="12.75">
      <c r="A17" s="10" t="s">
        <v>73</v>
      </c>
      <c r="B17" s="10">
        <v>10.5</v>
      </c>
      <c r="C17" s="10">
        <v>13.5</v>
      </c>
      <c r="D17" s="10">
        <v>12</v>
      </c>
      <c r="E17" s="24"/>
      <c r="F17" s="25" t="str">
        <f>IF(ISBLANK(E17),"Au boulot",IF(_xlfnodf.FORMULA(E17)=_xlfnodf.FORMULA(AA2),"Exact",IF(ISTEXT(E17),"Il faut réfléchir !","Il faut réfléchir !")))</f>
        <v>Au boulot</v>
      </c>
      <c r="AA17" s="7">
        <f>MAX(B16:B25)</f>
        <v>17</v>
      </c>
      <c r="AB17" s="7">
        <f>MAX(C16:C25)</f>
        <v>15</v>
      </c>
      <c r="AC17" s="7">
        <f>MAX(D16:D25)</f>
        <v>16</v>
      </c>
      <c r="AD17" s="7"/>
      <c r="AE17" s="7"/>
    </row>
    <row r="18" spans="1:31" ht="12.75">
      <c r="A18" s="10" t="s">
        <v>74</v>
      </c>
      <c r="B18" s="10">
        <v>16</v>
      </c>
      <c r="C18" s="10">
        <v>11</v>
      </c>
      <c r="D18" s="10">
        <v>14</v>
      </c>
      <c r="E18" s="24"/>
      <c r="F18" s="25" t="str">
        <f>IF(ISBLANK(E18),"Au boulot",IF(_xlfnodf.FORMULA(E18)=_xlfnodf.FORMULA(AA3),"Exact",IF(ISTEXT(E18),"Il faut réfléchir !","Il faut réfléchir !")))</f>
        <v>Au boulot</v>
      </c>
      <c r="AA18" s="7"/>
      <c r="AB18" s="7"/>
      <c r="AC18" s="7"/>
      <c r="AD18" s="7"/>
      <c r="AE18" s="7"/>
    </row>
    <row r="19" spans="1:31" ht="12.75">
      <c r="A19" s="10" t="s">
        <v>68</v>
      </c>
      <c r="B19" s="10">
        <v>11</v>
      </c>
      <c r="C19" s="10">
        <v>15</v>
      </c>
      <c r="D19" s="10">
        <v>16</v>
      </c>
      <c r="E19" s="24"/>
      <c r="F19" s="25" t="str">
        <f>IF(ISBLANK(E19),"Au boulot",IF(_xlfnodf.FORMULA(E19)=_xlfnodf.FORMULA(AA4),"Exact",IF(ISTEXT(E19),"Il faut réfléchir !","Il faut réfléchir !")))</f>
        <v>Au boulot</v>
      </c>
      <c r="AA19" s="7">
        <f>MIN(B16:B25)</f>
        <v>9.5</v>
      </c>
      <c r="AB19" s="7">
        <f>MIN(C16:C25)</f>
        <v>8</v>
      </c>
      <c r="AC19" s="7">
        <f>MIN(D16:D25)</f>
        <v>11</v>
      </c>
      <c r="AD19" s="7"/>
      <c r="AE19" s="7"/>
    </row>
    <row r="20" spans="1:6" ht="12.75">
      <c r="A20" s="10" t="s">
        <v>76</v>
      </c>
      <c r="B20" s="10">
        <v>13</v>
      </c>
      <c r="C20" s="10">
        <v>11</v>
      </c>
      <c r="D20" s="10">
        <v>12.5</v>
      </c>
      <c r="E20" s="24"/>
      <c r="F20" s="25" t="str">
        <f>IF(ISBLANK(E20),"Au boulot",IF(_xlfnodf.FORMULA(E20)=_xlfnodf.FORMULA(AA5),"Exact",IF(ISTEXT(E20),"Il faut réfléchir !","Il faut réfléchir !")))</f>
        <v>Au boulot</v>
      </c>
    </row>
    <row r="21" spans="1:6" ht="12.75">
      <c r="A21" s="10" t="s">
        <v>75</v>
      </c>
      <c r="B21" s="10">
        <v>9.5</v>
      </c>
      <c r="C21" s="10">
        <v>10.5</v>
      </c>
      <c r="D21" s="10">
        <v>13.5</v>
      </c>
      <c r="E21" s="24"/>
      <c r="F21" s="25" t="str">
        <f>IF(ISBLANK(E21),"Au boulot",IF(_xlfnodf.FORMULA(E21)=_xlfnodf.FORMULA(AA6),"Exact",IF(ISTEXT(E21),"Il faut réfléchir !","Il faut réfléchir !")))</f>
        <v>Au boulot</v>
      </c>
    </row>
    <row r="22" spans="1:6" ht="12.75">
      <c r="A22" s="10" t="s">
        <v>67</v>
      </c>
      <c r="B22" s="10">
        <v>17</v>
      </c>
      <c r="C22" s="10">
        <v>8</v>
      </c>
      <c r="D22" s="10">
        <v>12</v>
      </c>
      <c r="E22" s="24"/>
      <c r="F22" s="25" t="str">
        <f>IF(ISBLANK(E22),"Au boulot",IF(_xlfnodf.FORMULA(E22)=_xlfnodf.FORMULA(AA7),"Exact",IF(ISTEXT(E22),"Il faut réfléchir !","Il faut réfléchir !")))</f>
        <v>Au boulot</v>
      </c>
    </row>
    <row r="23" spans="1:6" ht="12.75">
      <c r="A23" s="10" t="s">
        <v>71</v>
      </c>
      <c r="B23" s="10">
        <v>11.5</v>
      </c>
      <c r="C23" s="10">
        <v>14</v>
      </c>
      <c r="D23" s="10">
        <v>13.5</v>
      </c>
      <c r="E23" s="24"/>
      <c r="F23" s="25" t="str">
        <f>IF(ISBLANK(E23),"Au boulot",IF(_xlfnodf.FORMULA(E23)=_xlfnodf.FORMULA(AA8),"Exact",IF(ISTEXT(E23),"Il faut réfléchir !","Il faut réfléchir !")))</f>
        <v>Au boulot</v>
      </c>
    </row>
    <row r="24" spans="1:6" ht="12.75">
      <c r="A24" s="10" t="s">
        <v>72</v>
      </c>
      <c r="B24" s="10">
        <v>11</v>
      </c>
      <c r="C24" s="10">
        <v>8.5</v>
      </c>
      <c r="D24" s="10">
        <v>14.5</v>
      </c>
      <c r="E24" s="24"/>
      <c r="F24" s="25" t="str">
        <f>IF(ISBLANK(E24),"Au boulot",IF(_xlfnodf.FORMULA(E24)=_xlfnodf.FORMULA(AA9),"Exact",IF(ISTEXT(E24),"Il faut réfléchir !","Il faut réfléchir !")))</f>
        <v>Au boulot</v>
      </c>
    </row>
    <row r="25" spans="1:6" ht="12.75">
      <c r="A25" s="10" t="s">
        <v>70</v>
      </c>
      <c r="B25" s="10">
        <v>15.5</v>
      </c>
      <c r="C25" s="10">
        <v>12.5</v>
      </c>
      <c r="D25" s="10">
        <v>14.5</v>
      </c>
      <c r="E25" s="24"/>
      <c r="F25" s="25" t="str">
        <f>IF(ISBLANK(E25),"Au boulot",IF(_xlfnodf.FORMULA(E25)=_xlfnodf.FORMULA(AA10),"Exact",IF(ISTEXT(E25),"Il faut réfléchir !","Il faut réfléchir !")))</f>
        <v>Au boulot</v>
      </c>
    </row>
    <row r="27" spans="1:5" ht="12.75">
      <c r="A27" s="10" t="s">
        <v>86</v>
      </c>
      <c r="B27" s="3"/>
      <c r="C27" s="3"/>
      <c r="D27" s="3"/>
      <c r="E27" s="28"/>
    </row>
    <row r="28" spans="2:4" ht="12.75">
      <c r="B28" s="25" t="str">
        <f>IF(ISBLANK(B27),"Au boulot",IF(_xlfnodf.FORMULA(B27)=_xlfnodf.FORMULA(AC1),"Exact",IF(ISTEXT(B27),"Il faut réfléchir !","Il faut réfléchir !")))</f>
        <v>Au boulot</v>
      </c>
      <c r="C28" s="25" t="str">
        <f>IF(ISBLANK(C27),"Au boulot",IF(_xlfnodf.FORMULA(C27)=_xlfnodf.FORMULA(AD1),"Exact",IF(ISTEXT(C27),"Il faut réfléchir !","Il faut réfléchir !")))</f>
        <v>Au boulot</v>
      </c>
      <c r="D28" s="25" t="str">
        <f>IF(ISBLANK(D27),"Au boulot",IF(_xlfnodf.FORMULA(D27)=_xlfnodf.FORMULA(AE1),"Exact",IF(ISTEXT(D27),"Il faut réfléchir !","Il faut réfléchir !")))</f>
        <v>Au boulot</v>
      </c>
    </row>
    <row r="29" ht="12.75">
      <c r="A29" s="29"/>
    </row>
    <row r="30" spans="1:4" ht="12.75">
      <c r="A30" s="10" t="s">
        <v>87</v>
      </c>
      <c r="B30" s="3"/>
      <c r="C30" s="3"/>
      <c r="D30" s="3"/>
    </row>
    <row r="31" spans="2:4" ht="12.75">
      <c r="B31" s="25" t="str">
        <f>IF(ISBLANK(B30),"Au boulot",IF(_xlfnodf.FORMULA(B30)=_xlfnodf.FORMULA(AC4),"Exact",IF(ISTEXT(B30),"Il faut réfléchir !","Il faut réfléchir !")))</f>
        <v>Au boulot</v>
      </c>
      <c r="C31" s="25" t="str">
        <f>IF(ISBLANK(C30),"Au boulot",IF(_xlfnodf.FORMULA(C30)=_xlfnodf.FORMULA(AD4),"Exact",IF(ISTEXT(C30),"Il faut réfléchir !","Il faut réfléchir !")))</f>
        <v>Au boulot</v>
      </c>
      <c r="D31" s="25" t="str">
        <f>IF(ISBLANK(D30),"Au boulot",IF(_xlfnodf.FORMULA(D30)=_xlfnodf.FORMULA(AE4),"Exact",IF(ISTEXT(D30),"Il faut réfléchir !","Il faut réfléchir !")))</f>
        <v>Au boulot</v>
      </c>
    </row>
    <row r="33" spans="1:4" ht="12.75">
      <c r="A33" s="10" t="s">
        <v>88</v>
      </c>
      <c r="B33" s="3"/>
      <c r="C33" s="3"/>
      <c r="D33" s="3"/>
    </row>
    <row r="34" spans="2:4" ht="12.75">
      <c r="B34" s="25" t="str">
        <f>IF(ISBLANK(B33),"Au boulot",IF(_xlfnodf.FORMULA(B33)=_xlfnodf.FORMULA(AC7),"Exact",IF(ISTEXT(B33),"Il faut réfléchir !","Il faut réfléchir !")))</f>
        <v>Au boulot</v>
      </c>
      <c r="C34" s="25" t="str">
        <f>IF(ISBLANK(C33),"Au boulot",IF(_xlfnodf.FORMULA(C33)=_xlfnodf.FORMULA(AD7),"Exact",IF(ISTEXT(C33),"Il faut réfléchir !","Il faut réfléchir !")))</f>
        <v>Au boulot</v>
      </c>
      <c r="D34" s="25" t="str">
        <f>IF(ISBLANK(D33),"Au boulot",IF(_xlfnodf.FORMULA(D33)=_xlfnodf.FORMULA(AE7),"Exact",IF(ISTEXT(D33),"Il faut réfléchir !","Il faut réfléchir !")))</f>
        <v>Au boulot</v>
      </c>
    </row>
  </sheetData>
  <sheetProtection sheet="1"/>
  <mergeCells count="1">
    <mergeCell ref="E14:E15"/>
  </mergeCells>
  <conditionalFormatting sqref="B28:D28 B31:D31 B34:D34 F16:F25">
    <cfRule type="cellIs" priority="1" dxfId="0" operator="equal" stopIfTrue="1">
      <formula>"Au boulot"</formula>
    </cfRule>
    <cfRule type="cellIs" priority="2" dxfId="1" operator="equal" stopIfTrue="1">
      <formula>"Il faut réfléchir !"</formula>
    </cfRule>
    <cfRule type="cellIs" priority="3" dxfId="2" operator="equal" stopIfTrue="1">
      <formula>"Exact"</formula>
    </cfRule>
  </conditionalFormatting>
  <printOptions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&amp;L&amp;F&amp;C&amp;Z&amp;F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51"/>
  <sheetViews>
    <sheetView workbookViewId="0" topLeftCell="A1">
      <selection activeCell="A1" sqref="A1"/>
    </sheetView>
  </sheetViews>
  <sheetFormatPr defaultColWidth="12.57421875" defaultRowHeight="12.75"/>
  <cols>
    <col min="1" max="1" width="24.00390625" style="29" customWidth="1"/>
    <col min="2" max="2" width="20.00390625" style="29" customWidth="1"/>
    <col min="3" max="3" width="22.00390625" style="29" customWidth="1"/>
    <col min="4" max="5" width="19.57421875" style="29" customWidth="1"/>
    <col min="6" max="6" width="22.8515625" style="29" customWidth="1"/>
    <col min="7" max="7" width="18.00390625" style="29" customWidth="1"/>
    <col min="8" max="28" width="11.57421875" style="29" customWidth="1"/>
    <col min="29" max="30" width="0" style="29" hidden="1" customWidth="1"/>
    <col min="31" max="16384" width="11.57421875" style="29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C1" s="30">
        <f>C26*0.196</f>
        <v>1.1760000000000002</v>
      </c>
      <c r="AD1" s="31">
        <f>D36*0.196</f>
        <v>0</v>
      </c>
    </row>
    <row r="2" spans="1:30" ht="12.75">
      <c r="A2" s="1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AC2" s="30">
        <f>C26*19.6/100</f>
        <v>1.1760000000000002</v>
      </c>
      <c r="AD2" s="31">
        <f>D36*19.6/100</f>
        <v>0</v>
      </c>
    </row>
    <row r="3" spans="1:30" ht="12.75">
      <c r="A3" s="1" t="s">
        <v>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C3" s="30">
        <f>C26*0.196</f>
        <v>1.1760000000000002</v>
      </c>
      <c r="AD3" s="31">
        <f>D36*0.196</f>
        <v>0</v>
      </c>
    </row>
    <row r="4" spans="1:30" ht="12.75">
      <c r="A4" s="1" t="s">
        <v>91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AC4" s="30">
        <f>0.196*C26</f>
        <v>1.1760000000000002</v>
      </c>
      <c r="AD4" s="31">
        <f>0.196*D36</f>
        <v>0</v>
      </c>
    </row>
    <row r="5" spans="1:30" ht="12.75">
      <c r="A5" s="1" t="s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C5" s="30">
        <f>19.6/100*C26</f>
        <v>1.1760000000000002</v>
      </c>
      <c r="AD5" s="31">
        <f>19.6/100*D36</f>
        <v>0</v>
      </c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AC6" s="30">
        <f>0.196*C26</f>
        <v>1.1760000000000002</v>
      </c>
      <c r="AD6" s="31">
        <f>0.196*D36</f>
        <v>0</v>
      </c>
    </row>
    <row r="7" spans="1:30" ht="12.75">
      <c r="A7" s="1" t="s">
        <v>93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AC7" s="30"/>
      <c r="AD7" s="30"/>
    </row>
    <row r="8" spans="1:30" ht="12.75">
      <c r="A8" s="1" t="s">
        <v>94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AC8" s="30">
        <f>C26+E26</f>
        <v>6</v>
      </c>
      <c r="AD8" s="31">
        <f>D36+E36</f>
        <v>0</v>
      </c>
    </row>
    <row r="9" spans="1:30" ht="12.75">
      <c r="A9" s="5" t="s">
        <v>95</v>
      </c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AC9" s="30">
        <f>E26+C26</f>
        <v>6</v>
      </c>
      <c r="AD9" s="31">
        <f>E36+D36</f>
        <v>0</v>
      </c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AC10" s="30">
        <f>SUM(C26:E26)</f>
        <v>6</v>
      </c>
      <c r="AD10" s="31">
        <f>SUM(D36:E36)</f>
        <v>0</v>
      </c>
    </row>
    <row r="11" spans="1:30" ht="12.75">
      <c r="A11" s="1" t="s">
        <v>96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AC11" s="30"/>
      <c r="AD11" s="30"/>
    </row>
    <row r="12" spans="1:30" ht="12.75">
      <c r="A12" s="1" t="s">
        <v>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AC12" s="30"/>
      <c r="AD12" s="30"/>
    </row>
    <row r="13" spans="1:30" ht="12.75">
      <c r="A13" s="1" t="s">
        <v>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AC13" s="30"/>
      <c r="AD13" s="30">
        <f>B36*C36</f>
        <v>552</v>
      </c>
    </row>
    <row r="14" spans="1:30" ht="12.75">
      <c r="A14" s="1" t="s">
        <v>99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AC14" s="30"/>
      <c r="AD14" s="30">
        <f>C36*B36</f>
        <v>552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 t="s">
        <v>100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5" t="s">
        <v>101</v>
      </c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 t="s">
        <v>102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36" customFormat="1" ht="12.75">
      <c r="A25" s="32" t="s">
        <v>103</v>
      </c>
      <c r="B25" s="33"/>
      <c r="C25" s="34" t="s">
        <v>104</v>
      </c>
      <c r="D25" s="34"/>
      <c r="E25" s="34" t="s">
        <v>105</v>
      </c>
      <c r="F25" s="34" t="s">
        <v>106</v>
      </c>
      <c r="G25" s="35"/>
      <c r="H25" s="35"/>
      <c r="I25" s="35"/>
      <c r="J25" s="35"/>
      <c r="K25" s="35"/>
      <c r="L25" s="35"/>
      <c r="M25" s="35"/>
      <c r="N25" s="35"/>
    </row>
    <row r="26" spans="1:14" s="36" customFormat="1" ht="12.75">
      <c r="A26" s="32" t="s">
        <v>107</v>
      </c>
      <c r="B26" s="33"/>
      <c r="C26" s="37">
        <v>6</v>
      </c>
      <c r="D26" s="37"/>
      <c r="E26" s="38"/>
      <c r="F26" s="38"/>
      <c r="G26" s="35"/>
      <c r="H26" s="35"/>
      <c r="I26" s="35"/>
      <c r="J26" s="35"/>
      <c r="K26" s="35"/>
      <c r="L26" s="35"/>
      <c r="M26" s="35"/>
      <c r="N26" s="35"/>
    </row>
    <row r="27" spans="1:14" ht="12.75">
      <c r="A27" s="1"/>
      <c r="B27" s="1"/>
      <c r="C27" s="1"/>
      <c r="D27" s="1"/>
      <c r="E27" s="1" t="str">
        <f>IF(ISBLANK(E26),"Au boulot",IF(OR(_xlfnodf.FORMULA(E26)=_xlfnodf.FORMULA(AC1),_xlfnodf.FORMULA(E26)=_xlfnodf.FORMULA(AC2),_xlfnodf.FORMULA(E26)=_xlfnodf.FORMULA(AC3),_xlfnodf.FORMULA(E26)=_xlfnodf.FORMULA(AC4),_xlfnodf.FORMULA(E26)=_xlfnodf.FORMULA(AC5),_xlfnodf.FORMULA(E26)=_xlfnodf.FORMULA(AC6)),"Exact",IF(ISTEXT(E25),"Il faut réfléchir !","Il faut réfléchir !")))</f>
        <v>Au boulot</v>
      </c>
      <c r="F27" s="1" t="str">
        <f>IF(ISBLANK(F26),"Au boulot",IF(OR(_xlfnodf.FORMULA(F26)=_xlfnodf.FORMULA(AC8),_xlfnodf.FORMULA(F26)=_xlfnodf.FORMULA(AC9),_xlfnodf.FORMULA(F26)=_xlfnodf.FORMULA(AC10)),"Exact",IF(ISTEXT(F26),"Il faut réfléchir !","Il faut réfléchir !")))</f>
        <v>Au boulot</v>
      </c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 t="s">
        <v>108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 t="s">
        <v>109</v>
      </c>
      <c r="G31" s="1"/>
      <c r="H31" s="1"/>
      <c r="I31" s="1"/>
      <c r="J31" s="1"/>
      <c r="K31" s="1"/>
      <c r="L31" s="1"/>
      <c r="M31" s="1"/>
      <c r="N31" s="1"/>
    </row>
    <row r="32" spans="1:14" ht="12.75">
      <c r="A32" s="1" t="s">
        <v>110</v>
      </c>
      <c r="G32" s="1"/>
      <c r="H32" s="1"/>
      <c r="I32" s="1"/>
      <c r="J32" s="1"/>
      <c r="K32" s="1"/>
      <c r="L32" s="1"/>
      <c r="M32" s="1"/>
      <c r="N32" s="1"/>
    </row>
    <row r="33" spans="1:14" ht="12.75">
      <c r="A33" s="1" t="s">
        <v>111</v>
      </c>
      <c r="G33" s="1"/>
      <c r="H33" s="1"/>
      <c r="I33" s="1"/>
      <c r="J33" s="1"/>
      <c r="K33" s="1"/>
      <c r="L33" s="1"/>
      <c r="M33" s="1"/>
      <c r="N33" s="1"/>
    </row>
    <row r="34" spans="7:14" ht="12.75">
      <c r="G34" s="1"/>
      <c r="H34" s="1"/>
      <c r="I34" s="1"/>
      <c r="J34" s="1"/>
      <c r="K34" s="1"/>
      <c r="L34" s="1"/>
      <c r="M34" s="1"/>
      <c r="N34" s="1"/>
    </row>
    <row r="35" spans="1:14" ht="12.75">
      <c r="A35" s="34" t="s">
        <v>103</v>
      </c>
      <c r="B35" s="34" t="s">
        <v>112</v>
      </c>
      <c r="C35" s="34" t="s">
        <v>104</v>
      </c>
      <c r="D35" s="34" t="s">
        <v>113</v>
      </c>
      <c r="E35" s="34" t="s">
        <v>105</v>
      </c>
      <c r="F35" s="34" t="s">
        <v>114</v>
      </c>
      <c r="G35" s="1"/>
      <c r="H35" s="1"/>
      <c r="I35" s="1"/>
      <c r="J35" s="1"/>
      <c r="K35" s="1"/>
      <c r="L35" s="1"/>
      <c r="M35" s="1"/>
      <c r="N35" s="1"/>
    </row>
    <row r="36" spans="1:14" ht="12.75">
      <c r="A36" s="34" t="s">
        <v>107</v>
      </c>
      <c r="B36" s="39">
        <v>92</v>
      </c>
      <c r="C36" s="37">
        <v>6</v>
      </c>
      <c r="D36" s="38"/>
      <c r="E36" s="38"/>
      <c r="F36" s="38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 t="str">
        <f>IF(ISBLANK(D36),"Au boulot",IF(OR(_xlfnodf.FORMULA(D36)=_xlfnodf.FORMULA(AD13),_xlfnodf.FORMULA(D36)=_xlfnodf.FORMULA(AD14)),"Exact",IF(ISTEXT(D36),"Il faut réfléchir !","Il faut réfléchir !")))</f>
        <v>Au boulot</v>
      </c>
      <c r="E37" s="1" t="str">
        <f>IF(ISBLANK(E36),"Au boulot",IF(OR(_xlfnodf.FORMULA(E36)=_xlfnodf.FORMULA(AD1),_xlfnodf.FORMULA(E36)=_xlfnodf.FORMULA(AD2),_xlfnodf.FORMULA(E36)=_xlfnodf.FORMULA(AD3),_xlfnodf.FORMULA(E36)=_xlfnodf.FORMULA(AD4),_xlfnodf.FORMULA(E36)=_xlfnodf.FORMULA(AD5),_xlfnodf.FORMULA(E36)=_xlfnodf.FORMULA(AD6)),"Exact",IF(ISTEXT(E36),"Il faut réfléchir !","Il faut réfléchir !")))</f>
        <v>Au boulot</v>
      </c>
      <c r="F37" s="1" t="str">
        <f>IF(ISBLANK(F36),"Au boulot",IF(OR(_xlfnodf.FORMULA(F36)=_xlfnodf.FORMULA(AD8),_xlfnodf.FORMULA(F36)=_xlfnodf.FORMULA(AD9),_xlfnodf.FORMULA(F36)=_xlfnodf.FORMULA(AD10)),"Exact",IF(ISTEXT(F36),"Il faut réfléchir !","Il faut réfléchir !")))</f>
        <v>Au boulot</v>
      </c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 sheet="1"/>
  <conditionalFormatting sqref="D37:F37 E27:E28 F27">
    <cfRule type="cellIs" priority="1" dxfId="0" operator="equal" stopIfTrue="1">
      <formula>"Au boulot"</formula>
    </cfRule>
    <cfRule type="cellIs" priority="2" dxfId="1" operator="equal" stopIfTrue="1">
      <formula>"Il faut réfléchir !"</formula>
    </cfRule>
    <cfRule type="cellIs" priority="3" dxfId="2" operator="equal" stopIfTrue="1">
      <formula>"Exact"</formula>
    </cfRule>
  </conditionalFormatting>
  <printOptions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&amp;L&amp;F&amp;C&amp;Z&amp;F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12.57421875" defaultRowHeight="15.75" customHeight="1"/>
  <cols>
    <col min="1" max="2" width="16.421875" style="1" customWidth="1"/>
    <col min="3" max="3" width="17.28125" style="1" customWidth="1"/>
    <col min="4" max="8" width="16.421875" style="1" customWidth="1"/>
    <col min="9" max="11" width="11.57421875" style="1" customWidth="1"/>
    <col min="12" max="19" width="5.421875" style="15" customWidth="1"/>
    <col min="20" max="16384" width="11.57421875" style="1" customWidth="1"/>
  </cols>
  <sheetData>
    <row r="2" spans="1:6" ht="15.75" customHeight="1">
      <c r="A2" s="40" t="s">
        <v>0</v>
      </c>
      <c r="B2" s="40">
        <f>'marche haïti'!B1</f>
        <v>0</v>
      </c>
      <c r="C2" s="40"/>
      <c r="E2" s="40" t="s">
        <v>1</v>
      </c>
      <c r="F2" s="40">
        <f>'marche haïti'!E1</f>
        <v>0</v>
      </c>
    </row>
    <row r="3" spans="2:6" ht="15.75" customHeight="1">
      <c r="B3" s="41"/>
      <c r="C3" s="41"/>
      <c r="F3" s="41"/>
    </row>
    <row r="5" ht="15.75" customHeight="1">
      <c r="A5" s="1" t="s">
        <v>115</v>
      </c>
    </row>
    <row r="6" ht="15.75" customHeight="1">
      <c r="L6" s="42"/>
    </row>
    <row r="7" spans="1:8" ht="15.75" customHeight="1">
      <c r="A7" s="43" t="s">
        <v>116</v>
      </c>
      <c r="B7" s="44" t="s">
        <v>117</v>
      </c>
      <c r="C7" s="44"/>
      <c r="D7" s="45" t="s">
        <v>118</v>
      </c>
      <c r="E7" s="45"/>
      <c r="F7" s="45"/>
      <c r="G7" s="44" t="s">
        <v>119</v>
      </c>
      <c r="H7" s="43" t="s">
        <v>120</v>
      </c>
    </row>
    <row r="8" spans="1:19" ht="15.75" customHeight="1">
      <c r="A8" s="46" t="str">
        <f>'marche haïti'!E16</f>
        <v>Au boulot</v>
      </c>
      <c r="B8" s="46" t="str">
        <f>piecesjaunes!G14</f>
        <v>Au boulot</v>
      </c>
      <c r="C8" s="46" t="str">
        <f>piecesjaunes!I14</f>
        <v>Au boulot</v>
      </c>
      <c r="D8" s="46" t="str">
        <f>trimestre!J16</f>
        <v>Au boulot</v>
      </c>
      <c r="E8" s="46" t="str">
        <f>trimestre!L16</f>
        <v>Au boulot</v>
      </c>
      <c r="F8" s="46" t="str">
        <f>trimestre!N16</f>
        <v>Au boulot</v>
      </c>
      <c r="G8" s="46" t="str">
        <f>annee!F16</f>
        <v>Au boulot</v>
      </c>
      <c r="H8" s="46" t="str">
        <f>facturation!E27</f>
        <v>Au boulot</v>
      </c>
      <c r="L8" s="7">
        <f>IF(A8="Exact",1,0)</f>
        <v>0</v>
      </c>
      <c r="M8" s="7">
        <f>IF(B8="Exact",1,0)</f>
        <v>0</v>
      </c>
      <c r="N8" s="7">
        <f>IF(C8="Exact",1,0)</f>
        <v>0</v>
      </c>
      <c r="O8" s="7">
        <f>IF(D8="Exact",1,0)</f>
        <v>0</v>
      </c>
      <c r="P8" s="7">
        <f>IF(E8="Exact",1,0)</f>
        <v>0</v>
      </c>
      <c r="Q8" s="7">
        <f>IF(F8="Exact",1,0)</f>
        <v>0</v>
      </c>
      <c r="R8" s="7">
        <f>IF(G8="Exact",1,0)</f>
        <v>0</v>
      </c>
      <c r="S8" s="7">
        <f>IF(H8="Exact",1,0)</f>
        <v>0</v>
      </c>
    </row>
    <row r="9" spans="1:19" ht="15.75" customHeight="1">
      <c r="A9" s="46" t="str">
        <f>'marche haïti'!E17</f>
        <v>Au boulot</v>
      </c>
      <c r="B9" s="46" t="str">
        <f>piecesjaunes!G15</f>
        <v>Au boulot</v>
      </c>
      <c r="C9" s="46" t="str">
        <f>piecesjaunes!I15</f>
        <v>Au boulot</v>
      </c>
      <c r="D9" s="46" t="str">
        <f>trimestre!J17</f>
        <v>Au boulot</v>
      </c>
      <c r="E9" s="46" t="str">
        <f>trimestre!L17</f>
        <v>Au boulot</v>
      </c>
      <c r="F9" s="46" t="str">
        <f>trimestre!N17</f>
        <v>Au boulot</v>
      </c>
      <c r="G9" s="46" t="str">
        <f>annee!F17</f>
        <v>Au boulot</v>
      </c>
      <c r="H9" s="46" t="str">
        <f>facturation!F27</f>
        <v>Au boulot</v>
      </c>
      <c r="L9" s="7">
        <f>IF(A9="Exact",1,0)</f>
        <v>0</v>
      </c>
      <c r="M9" s="7">
        <f>IF(B9="Exact",1,0)</f>
        <v>0</v>
      </c>
      <c r="N9" s="7">
        <f>IF(C9="Exact",1,0)</f>
        <v>0</v>
      </c>
      <c r="O9" s="7">
        <f>IF(D9="Exact",1,0)</f>
        <v>0</v>
      </c>
      <c r="P9" s="7">
        <f>IF(E9="Exact",1,0)</f>
        <v>0</v>
      </c>
      <c r="Q9" s="7">
        <f>IF(F9="Exact",1,0)</f>
        <v>0</v>
      </c>
      <c r="R9" s="7">
        <f>IF(G9="Exact",1,0)</f>
        <v>0</v>
      </c>
      <c r="S9" s="7">
        <f>IF(H9="Exact",1,0)</f>
        <v>0</v>
      </c>
    </row>
    <row r="10" spans="1:19" ht="15.75" customHeight="1">
      <c r="A10" s="46" t="str">
        <f>'marche haïti'!E18</f>
        <v>Au boulot</v>
      </c>
      <c r="B10" s="46" t="str">
        <f>piecesjaunes!G16</f>
        <v>Au boulot</v>
      </c>
      <c r="C10" s="46" t="str">
        <f>piecesjaunes!I16</f>
        <v>Au boulot</v>
      </c>
      <c r="D10" s="46" t="str">
        <f>trimestre!J18</f>
        <v>Au boulot</v>
      </c>
      <c r="E10" s="46" t="str">
        <f>trimestre!L18</f>
        <v>Au boulot</v>
      </c>
      <c r="F10" s="46" t="str">
        <f>trimestre!N18</f>
        <v>Au boulot</v>
      </c>
      <c r="G10" s="46" t="str">
        <f>annee!F18</f>
        <v>Au boulot</v>
      </c>
      <c r="H10" s="29"/>
      <c r="L10" s="7">
        <f>IF(A10="Exact",1,0)</f>
        <v>0</v>
      </c>
      <c r="M10" s="7">
        <f>IF(B10="Exact",1,0)</f>
        <v>0</v>
      </c>
      <c r="N10" s="7">
        <f>IF(C10="Exact",1,0)</f>
        <v>0</v>
      </c>
      <c r="O10" s="7">
        <f>IF(D10="Exact",1,0)</f>
        <v>0</v>
      </c>
      <c r="P10" s="7">
        <f>IF(E10="Exact",1,0)</f>
        <v>0</v>
      </c>
      <c r="Q10" s="7">
        <f>IF(F10="Exact",1,0)</f>
        <v>0</v>
      </c>
      <c r="R10" s="7">
        <f>IF(G10="Exact",1,0)</f>
        <v>0</v>
      </c>
      <c r="S10" s="7"/>
    </row>
    <row r="11" spans="1:19" ht="15.75" customHeight="1">
      <c r="A11" s="46" t="str">
        <f>'marche haïti'!E19</f>
        <v>Au boulot</v>
      </c>
      <c r="B11" s="46" t="str">
        <f>piecesjaunes!G17</f>
        <v>Au boulot</v>
      </c>
      <c r="C11" s="46" t="str">
        <f>piecesjaunes!I17</f>
        <v>Au boulot</v>
      </c>
      <c r="D11" s="46" t="str">
        <f>trimestre!J19</f>
        <v>Au boulot</v>
      </c>
      <c r="E11" s="46" t="str">
        <f>trimestre!L19</f>
        <v>Au boulot</v>
      </c>
      <c r="F11" s="46" t="str">
        <f>trimestre!N19</f>
        <v>Au boulot</v>
      </c>
      <c r="G11" s="46" t="str">
        <f>annee!F19</f>
        <v>Au boulot</v>
      </c>
      <c r="H11" s="46" t="str">
        <f>facturation!D37</f>
        <v>Au boulot</v>
      </c>
      <c r="L11" s="7">
        <f>IF(A11="Exact",1,0)</f>
        <v>0</v>
      </c>
      <c r="M11" s="7">
        <f>IF(B11="Exact",1,0)</f>
        <v>0</v>
      </c>
      <c r="N11" s="7">
        <f>IF(C11="Exact",1,0)</f>
        <v>0</v>
      </c>
      <c r="O11" s="7">
        <f>IF(D11="Exact",1,0)</f>
        <v>0</v>
      </c>
      <c r="P11" s="7">
        <f>IF(E11="Exact",1,0)</f>
        <v>0</v>
      </c>
      <c r="Q11" s="7">
        <f>IF(F11="Exact",1,0)</f>
        <v>0</v>
      </c>
      <c r="R11" s="7">
        <f>IF(G11="Exact",1,0)</f>
        <v>0</v>
      </c>
      <c r="S11" s="7">
        <f>IF(H11="Exact",1,0)</f>
        <v>0</v>
      </c>
    </row>
    <row r="12" spans="1:19" ht="15.75" customHeight="1">
      <c r="A12" s="46" t="str">
        <f>'marche haïti'!E20</f>
        <v>Au boulot</v>
      </c>
      <c r="B12" s="46" t="str">
        <f>piecesjaunes!G18</f>
        <v>Au boulot</v>
      </c>
      <c r="C12" s="46" t="str">
        <f>piecesjaunes!I18</f>
        <v>Au boulot</v>
      </c>
      <c r="D12" s="46" t="str">
        <f>trimestre!J20</f>
        <v>Au boulot</v>
      </c>
      <c r="E12" s="46" t="str">
        <f>trimestre!L20</f>
        <v>Au boulot</v>
      </c>
      <c r="F12" s="46" t="str">
        <f>trimestre!N20</f>
        <v>Au boulot</v>
      </c>
      <c r="G12" s="46" t="str">
        <f>annee!F20</f>
        <v>Au boulot</v>
      </c>
      <c r="H12" s="46" t="str">
        <f>facturation!E37</f>
        <v>Au boulot</v>
      </c>
      <c r="L12" s="7">
        <f>IF(A12="Exact",1,0)</f>
        <v>0</v>
      </c>
      <c r="M12" s="7">
        <f>IF(B12="Exact",1,0)</f>
        <v>0</v>
      </c>
      <c r="N12" s="7">
        <f>IF(C12="Exact",1,0)</f>
        <v>0</v>
      </c>
      <c r="O12" s="7">
        <f>IF(D12="Exact",1,0)</f>
        <v>0</v>
      </c>
      <c r="P12" s="7">
        <f>IF(E12="Exact",1,0)</f>
        <v>0</v>
      </c>
      <c r="Q12" s="7">
        <f>IF(F12="Exact",1,0)</f>
        <v>0</v>
      </c>
      <c r="R12" s="7">
        <f>IF(G12="Exact",1,0)</f>
        <v>0</v>
      </c>
      <c r="S12" s="7">
        <f>IF(H12="Exact",1,0)</f>
        <v>0</v>
      </c>
    </row>
    <row r="13" spans="1:19" ht="15.75" customHeight="1">
      <c r="A13" s="46" t="str">
        <f>'marche haïti'!E21</f>
        <v>Au boulot</v>
      </c>
      <c r="B13" s="46" t="str">
        <f>piecesjaunes!G19</f>
        <v>Au boulot</v>
      </c>
      <c r="C13" s="46" t="str">
        <f>piecesjaunes!I19</f>
        <v>Au boulot</v>
      </c>
      <c r="D13" s="46" t="str">
        <f>trimestre!J21</f>
        <v>Au boulot</v>
      </c>
      <c r="E13" s="46" t="str">
        <f>trimestre!L21</f>
        <v>Au boulot</v>
      </c>
      <c r="F13" s="46" t="str">
        <f>trimestre!N21</f>
        <v>Au boulot</v>
      </c>
      <c r="G13" s="46" t="str">
        <f>annee!F21</f>
        <v>Au boulot</v>
      </c>
      <c r="H13" s="46" t="str">
        <f>facturation!F37</f>
        <v>Au boulot</v>
      </c>
      <c r="L13" s="7">
        <f>IF(A13="Exact",1,0)</f>
        <v>0</v>
      </c>
      <c r="M13" s="7">
        <f>IF(B13="Exact",1,0)</f>
        <v>0</v>
      </c>
      <c r="N13" s="7">
        <f>IF(C13="Exact",1,0)</f>
        <v>0</v>
      </c>
      <c r="O13" s="7">
        <f>IF(D13="Exact",1,0)</f>
        <v>0</v>
      </c>
      <c r="P13" s="7">
        <f>IF(E13="Exact",1,0)</f>
        <v>0</v>
      </c>
      <c r="Q13" s="7">
        <f>IF(F13="Exact",1,0)</f>
        <v>0</v>
      </c>
      <c r="R13" s="7">
        <f>IF(G13="Exact",1,0)</f>
        <v>0</v>
      </c>
      <c r="S13" s="7">
        <f>IF(H13="Exact",1,0)</f>
        <v>0</v>
      </c>
    </row>
    <row r="14" spans="1:19" ht="15.75" customHeight="1">
      <c r="A14" s="46" t="str">
        <f>'marche haïti'!E22</f>
        <v>Au boulot</v>
      </c>
      <c r="D14" s="46" t="str">
        <f>trimestre!J22</f>
        <v>Au boulot</v>
      </c>
      <c r="E14" s="46" t="str">
        <f>trimestre!L22</f>
        <v>Au boulot</v>
      </c>
      <c r="F14" s="46" t="str">
        <f>trimestre!N22</f>
        <v>Au boulot</v>
      </c>
      <c r="G14" s="46" t="str">
        <f>annee!F22</f>
        <v>Au boulot</v>
      </c>
      <c r="H14" s="47"/>
      <c r="L14" s="7">
        <f>IF(A14="Exact",1,0)</f>
        <v>0</v>
      </c>
      <c r="M14" s="7"/>
      <c r="N14" s="7"/>
      <c r="O14" s="7">
        <f>IF(D14="Exact",1,0)</f>
        <v>0</v>
      </c>
      <c r="P14" s="7">
        <f>IF(E14="Exact",1,0)</f>
        <v>0</v>
      </c>
      <c r="Q14" s="7">
        <f>IF(F14="Exact",1,0)</f>
        <v>0</v>
      </c>
      <c r="R14" s="7">
        <f>IF(G14="Exact",1,0)</f>
        <v>0</v>
      </c>
      <c r="S14" s="7"/>
    </row>
    <row r="15" spans="1:19" ht="15.75" customHeight="1">
      <c r="A15" s="46" t="str">
        <f>'marche haïti'!E23</f>
        <v>Au boulot</v>
      </c>
      <c r="B15" s="46" t="str">
        <f>piecesjaunes!B22</f>
        <v>Au boulot</v>
      </c>
      <c r="C15" s="48"/>
      <c r="D15" s="46" t="str">
        <f>trimestre!J23</f>
        <v>Au boulot</v>
      </c>
      <c r="E15" s="46" t="str">
        <f>trimestre!L23</f>
        <v>Au boulot</v>
      </c>
      <c r="F15" s="46" t="str">
        <f>trimestre!N23</f>
        <v>Au boulot</v>
      </c>
      <c r="G15" s="46" t="str">
        <f>annee!F23</f>
        <v>Au boulot</v>
      </c>
      <c r="L15" s="7">
        <f>IF(A15="Exact",1,0)</f>
        <v>0</v>
      </c>
      <c r="M15" s="7">
        <f>IF(B15="Exact",1,0)</f>
        <v>0</v>
      </c>
      <c r="N15" s="7"/>
      <c r="O15" s="7">
        <f>IF(D15="Exact",1,0)</f>
        <v>0</v>
      </c>
      <c r="P15" s="7">
        <f>IF(E15="Exact",1,0)</f>
        <v>0</v>
      </c>
      <c r="Q15" s="7">
        <f>IF(F15="Exact",1,0)</f>
        <v>0</v>
      </c>
      <c r="R15" s="7">
        <f>IF(G15="Exact",1,0)</f>
        <v>0</v>
      </c>
      <c r="S15" s="7"/>
    </row>
    <row r="16" spans="1:19" ht="15.75" customHeight="1">
      <c r="A16" s="46" t="str">
        <f>'marche haïti'!E24</f>
        <v>Au boulot</v>
      </c>
      <c r="B16" s="46" t="str">
        <f>piecesjaunes!C22</f>
        <v>Au boulot</v>
      </c>
      <c r="C16" s="48"/>
      <c r="D16" s="46" t="str">
        <f>trimestre!J24</f>
        <v>Au boulot</v>
      </c>
      <c r="E16" s="46" t="str">
        <f>trimestre!L24</f>
        <v>Au boulot</v>
      </c>
      <c r="F16" s="46" t="str">
        <f>trimestre!N24</f>
        <v>Au boulot</v>
      </c>
      <c r="G16" s="46" t="str">
        <f>annee!F24</f>
        <v>Au boulot</v>
      </c>
      <c r="L16" s="7">
        <f>IF(A16="Exact",1,0)</f>
        <v>0</v>
      </c>
      <c r="M16" s="7">
        <f>IF(B16="Exact",1,0)</f>
        <v>0</v>
      </c>
      <c r="N16" s="7"/>
      <c r="O16" s="7">
        <f>IF(D16="Exact",1,0)</f>
        <v>0</v>
      </c>
      <c r="P16" s="7">
        <f>IF(E16="Exact",1,0)</f>
        <v>0</v>
      </c>
      <c r="Q16" s="7">
        <f>IF(F16="Exact",1,0)</f>
        <v>0</v>
      </c>
      <c r="R16" s="7">
        <f>IF(G16="Exact",1,0)</f>
        <v>0</v>
      </c>
      <c r="S16" s="7"/>
    </row>
    <row r="17" spans="2:19" ht="15.75" customHeight="1">
      <c r="B17" s="46" t="str">
        <f>piecesjaunes!D22</f>
        <v>Au boulot</v>
      </c>
      <c r="C17" s="48"/>
      <c r="D17" s="46" t="str">
        <f>trimestre!J25</f>
        <v>Au boulot</v>
      </c>
      <c r="E17" s="46" t="str">
        <f>trimestre!L25</f>
        <v>Au boulot</v>
      </c>
      <c r="F17" s="46" t="str">
        <f>trimestre!N25</f>
        <v>Au boulot</v>
      </c>
      <c r="G17" s="46" t="str">
        <f>annee!F25</f>
        <v>Au boulot</v>
      </c>
      <c r="L17" s="7"/>
      <c r="M17" s="7">
        <f>IF(B17="Exact",1,0)</f>
        <v>0</v>
      </c>
      <c r="N17" s="7"/>
      <c r="O17" s="7">
        <f>IF(D17="Exact",1,0)</f>
        <v>0</v>
      </c>
      <c r="P17" s="7">
        <f>IF(E17="Exact",1,0)</f>
        <v>0</v>
      </c>
      <c r="Q17" s="7">
        <f>IF(F17="Exact",1,0)</f>
        <v>0</v>
      </c>
      <c r="R17" s="7">
        <f>IF(G17="Exact",1,0)</f>
        <v>0</v>
      </c>
      <c r="S17" s="7"/>
    </row>
    <row r="18" spans="1:19" ht="15.75" customHeight="1">
      <c r="A18" s="46" t="str">
        <f>'marche haïti'!E26</f>
        <v>Au boulot</v>
      </c>
      <c r="B18" s="46" t="str">
        <f>piecesjaunes!E22</f>
        <v>Au boulot</v>
      </c>
      <c r="C18" s="48"/>
      <c r="E18" s="29"/>
      <c r="F18" s="29"/>
      <c r="G18" s="29"/>
      <c r="L18" s="7">
        <f>IF(A18="Exact",1,0)</f>
        <v>0</v>
      </c>
      <c r="M18" s="7">
        <f>IF(B18="Exact",1,0)</f>
        <v>0</v>
      </c>
      <c r="N18" s="7"/>
      <c r="O18" s="7"/>
      <c r="P18" s="7"/>
      <c r="Q18" s="7"/>
      <c r="R18" s="7"/>
      <c r="S18" s="7"/>
    </row>
    <row r="19" spans="5:19" ht="15.75" customHeight="1">
      <c r="E19" s="29"/>
      <c r="F19" s="29"/>
      <c r="G19" s="46" t="str">
        <f>annee!B28</f>
        <v>Au boulot</v>
      </c>
      <c r="L19" s="7"/>
      <c r="M19" s="7"/>
      <c r="N19" s="7"/>
      <c r="O19" s="7"/>
      <c r="P19" s="7"/>
      <c r="Q19" s="7"/>
      <c r="R19" s="7">
        <f>IF(G19="Exact",1,0)</f>
        <v>0</v>
      </c>
      <c r="S19" s="7"/>
    </row>
    <row r="20" spans="2:19" ht="15.75" customHeight="1">
      <c r="B20" s="46" t="str">
        <f>piecesjaunes!G21</f>
        <v>Au boulot</v>
      </c>
      <c r="C20" s="46" t="str">
        <f>piecesjaunes!I21</f>
        <v>Au boulot</v>
      </c>
      <c r="E20" s="29"/>
      <c r="F20" s="29"/>
      <c r="G20" s="46" t="str">
        <f>annee!C28</f>
        <v>Au boulot</v>
      </c>
      <c r="L20" s="7"/>
      <c r="M20" s="7">
        <f>IF(B20="Exact",1,0)</f>
        <v>0</v>
      </c>
      <c r="N20" s="7">
        <f>IF(C20="Exact",1,0)</f>
        <v>0</v>
      </c>
      <c r="O20" s="7"/>
      <c r="P20" s="7"/>
      <c r="Q20" s="7"/>
      <c r="R20" s="7">
        <f>IF(G20="Exact",1,0)</f>
        <v>0</v>
      </c>
      <c r="S20" s="7"/>
    </row>
    <row r="21" spans="5:19" ht="15.75" customHeight="1">
      <c r="E21" s="29"/>
      <c r="F21" s="29"/>
      <c r="G21" s="46" t="str">
        <f>annee!D28</f>
        <v>Au boulot</v>
      </c>
      <c r="L21" s="7"/>
      <c r="M21" s="7"/>
      <c r="N21" s="7"/>
      <c r="O21" s="7"/>
      <c r="P21" s="7"/>
      <c r="Q21" s="7"/>
      <c r="R21" s="7">
        <f>IF(G21="Exact",1,0)</f>
        <v>0</v>
      </c>
      <c r="S21" s="7"/>
    </row>
    <row r="22" spans="5:19" ht="15.75" customHeight="1">
      <c r="E22" s="29"/>
      <c r="F22" s="29"/>
      <c r="G22" s="29"/>
      <c r="L22" s="7"/>
      <c r="M22" s="7"/>
      <c r="N22" s="7"/>
      <c r="O22" s="7"/>
      <c r="P22" s="7"/>
      <c r="Q22" s="7"/>
      <c r="R22" s="7"/>
      <c r="S22" s="7"/>
    </row>
    <row r="23" spans="5:19" ht="15.75" customHeight="1">
      <c r="E23" s="29"/>
      <c r="F23" s="29"/>
      <c r="G23" s="46" t="str">
        <f>annee!B31</f>
        <v>Au boulot</v>
      </c>
      <c r="L23" s="7"/>
      <c r="M23" s="7"/>
      <c r="N23" s="7"/>
      <c r="O23" s="7"/>
      <c r="P23" s="7"/>
      <c r="Q23" s="7"/>
      <c r="R23" s="7">
        <f>IF(G23="Exact",1,0)</f>
        <v>0</v>
      </c>
      <c r="S23" s="7"/>
    </row>
    <row r="24" spans="7:19" ht="15.75" customHeight="1">
      <c r="G24" s="46" t="str">
        <f>annee!C31</f>
        <v>Au boulot</v>
      </c>
      <c r="L24" s="7"/>
      <c r="M24" s="7"/>
      <c r="N24" s="7"/>
      <c r="O24" s="7"/>
      <c r="P24" s="7"/>
      <c r="Q24" s="7"/>
      <c r="R24" s="7">
        <f>IF(G24="Exact",1,0)</f>
        <v>0</v>
      </c>
      <c r="S24" s="7"/>
    </row>
    <row r="25" spans="1:19" ht="15.75" customHeight="1">
      <c r="A25" s="49" t="s">
        <v>121</v>
      </c>
      <c r="B25" s="49">
        <f>SUM(L8:L16,L18,M8:N13,M15:M18,M20,N20,O8:R17,R19:R21,R23:R25,R27:R29,S8:S9,S11:S13)</f>
        <v>0</v>
      </c>
      <c r="C25" s="50" t="s">
        <v>122</v>
      </c>
      <c r="D25" s="51">
        <v>82</v>
      </c>
      <c r="E25" s="52"/>
      <c r="G25" s="46" t="str">
        <f>annee!D31</f>
        <v>Au boulot</v>
      </c>
      <c r="L25" s="7"/>
      <c r="M25" s="7"/>
      <c r="N25" s="7"/>
      <c r="O25" s="7"/>
      <c r="P25" s="7"/>
      <c r="Q25" s="7"/>
      <c r="R25" s="7">
        <f>IF(G25="Exact",1,0)</f>
        <v>0</v>
      </c>
      <c r="S25" s="7"/>
    </row>
    <row r="26" spans="1:19" ht="15.75" customHeight="1">
      <c r="A26" s="53" t="str">
        <f>IF(B25&gt;80,"C'est parfait !",IF(B25&gt;75,"Excellent travail !",IF(B25&gt;70,"C'est bien, encore quelques efforts !",IF(B25&gt;60,"Le travail est bien avancé, continue !","De la réflexion et ne pas oublier d'enregistrer régulièrement."))))</f>
        <v>De la réflexion et ne pas oublier d'enregistrer régulièrement.</v>
      </c>
      <c r="B26" s="53"/>
      <c r="C26" s="53"/>
      <c r="D26" s="53"/>
      <c r="E26" s="53"/>
      <c r="F26" s="28"/>
      <c r="L26" s="7"/>
      <c r="M26" s="7"/>
      <c r="N26" s="7"/>
      <c r="O26" s="7"/>
      <c r="P26" s="7"/>
      <c r="Q26" s="7"/>
      <c r="R26" s="7"/>
      <c r="S26" s="7"/>
    </row>
    <row r="27" spans="1:19" ht="15.75" customHeight="1">
      <c r="A27" s="54"/>
      <c r="B27" s="54"/>
      <c r="C27" s="54"/>
      <c r="D27" s="49"/>
      <c r="E27" s="49"/>
      <c r="G27" s="46" t="str">
        <f>annee!B34</f>
        <v>Au boulot</v>
      </c>
      <c r="L27" s="7"/>
      <c r="M27" s="7"/>
      <c r="N27" s="7"/>
      <c r="O27" s="7"/>
      <c r="P27" s="7"/>
      <c r="Q27" s="7"/>
      <c r="R27" s="7">
        <f>IF(G27="Exact",1,0)</f>
        <v>0</v>
      </c>
      <c r="S27" s="7"/>
    </row>
    <row r="28" spans="7:19" ht="15.75" customHeight="1">
      <c r="G28" s="46" t="str">
        <f>annee!C34</f>
        <v>Au boulot</v>
      </c>
      <c r="L28" s="7"/>
      <c r="M28" s="7"/>
      <c r="N28" s="7"/>
      <c r="O28" s="7"/>
      <c r="P28" s="7"/>
      <c r="Q28" s="7"/>
      <c r="R28" s="7">
        <f>IF(G28="Exact",1,0)</f>
        <v>0</v>
      </c>
      <c r="S28" s="7"/>
    </row>
    <row r="29" spans="7:19" ht="15.75" customHeight="1">
      <c r="G29" s="46" t="str">
        <f>annee!D34</f>
        <v>Au boulot</v>
      </c>
      <c r="L29" s="7"/>
      <c r="M29" s="7"/>
      <c r="N29" s="7"/>
      <c r="O29" s="7"/>
      <c r="P29" s="7"/>
      <c r="Q29" s="7"/>
      <c r="R29" s="7">
        <f>IF(G29="Exact",1,0)</f>
        <v>0</v>
      </c>
      <c r="S29" s="7"/>
    </row>
  </sheetData>
  <sheetProtection sheet="1"/>
  <mergeCells count="3">
    <mergeCell ref="B7:C7"/>
    <mergeCell ref="D7:F7"/>
    <mergeCell ref="A26:E26"/>
  </mergeCells>
  <conditionalFormatting sqref="A8:A16 A18 B8:C13 B15:C18 B20:C20 D8:G17 G19:G21 G23:G25 G27:G29 H8:H9 H11:H14">
    <cfRule type="cellIs" priority="1" dxfId="2" operator="equal" stopIfTrue="1">
      <formula>"Exact"</formula>
    </cfRule>
    <cfRule type="cellIs" priority="2" dxfId="1" operator="equal" stopIfTrue="1">
      <formula>"Il faut réfléchir !"</formula>
    </cfRule>
    <cfRule type="cellIs" priority="3" dxfId="0" operator="equal" stopIfTrue="1">
      <formula>"Au boulot"</formula>
    </cfRule>
  </conditionalFormatting>
  <printOptions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&amp;L&amp;F&amp;C&amp;Z&amp;F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2007-11-18T09:46:39Z</dcterms:created>
  <dcterms:modified xsi:type="dcterms:W3CDTF">2008-11-03T14:47:51Z</dcterms:modified>
  <cp:category/>
  <cp:version/>
  <cp:contentType/>
  <cp:contentStatus/>
  <cp:revision>34</cp:revision>
</cp:coreProperties>
</file>